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firstSheet="2" activeTab="2"/>
  </bookViews>
  <sheets>
    <sheet name="2020-22 TASARI OZET 1" sheetId="23" state="hidden" r:id="rId1"/>
    <sheet name="2020 ÖZET ÇALIŞMA  (2)" sheetId="22" state="hidden" r:id="rId2"/>
    <sheet name="2021-2023 YATIRIM İCM. TAV-KUR." sheetId="28" r:id="rId3"/>
    <sheet name="2019 VALİLİK YATIRIM TEKLİF" sheetId="6" state="hidden" r:id="rId4"/>
    <sheet name="2020-2022 SUNUM  YATIRIM " sheetId="8" state="hidden" r:id="rId5"/>
    <sheet name="2020-2022 TASARI" sheetId="9" state="hidden" r:id="rId6"/>
  </sheets>
  <externalReferences>
    <externalReference r:id="rId7"/>
  </externalReferences>
  <definedNames>
    <definedName name="ButceYil">'[1]2015 FOR2 FONKS. GÖR . ÖDE.TEK '!$D$4</definedName>
  </definedNames>
  <calcPr calcId="145621"/>
</workbook>
</file>

<file path=xl/calcChain.xml><?xml version="1.0" encoding="utf-8"?>
<calcChain xmlns="http://schemas.openxmlformats.org/spreadsheetml/2006/main">
  <c r="Y25" i="28" l="1"/>
  <c r="Y35" i="28"/>
  <c r="Y36" i="28"/>
  <c r="AM12" i="28" l="1"/>
  <c r="AM15" i="28"/>
  <c r="AM22" i="28"/>
  <c r="AM25" i="28"/>
  <c r="AM26" i="28" s="1"/>
  <c r="AM36" i="28" s="1"/>
  <c r="AM34" i="28"/>
  <c r="AM35" i="28"/>
  <c r="AM19" i="28" l="1"/>
  <c r="AM33" i="28" s="1"/>
  <c r="AM27" i="28" l="1"/>
  <c r="AM37" i="28" s="1"/>
  <c r="K22" i="28"/>
  <c r="J22" i="28"/>
  <c r="K12" i="28"/>
  <c r="J12" i="28"/>
  <c r="M22" i="28" l="1"/>
  <c r="N22" i="28"/>
  <c r="O22" i="28"/>
  <c r="P22" i="28"/>
  <c r="R22" i="28"/>
  <c r="S22" i="28"/>
  <c r="V22" i="28"/>
  <c r="W22" i="28"/>
  <c r="AA22" i="28"/>
  <c r="AB22" i="28"/>
  <c r="AD22" i="28"/>
  <c r="AE22" i="28"/>
  <c r="AG22" i="28"/>
  <c r="AH22" i="28"/>
  <c r="L22" i="28"/>
  <c r="AC12" i="28"/>
  <c r="M26" i="28" l="1"/>
  <c r="N26" i="28"/>
  <c r="O26" i="28"/>
  <c r="P26" i="28"/>
  <c r="R26" i="28"/>
  <c r="S26" i="28"/>
  <c r="V26" i="28"/>
  <c r="W26" i="28"/>
  <c r="AA26" i="28"/>
  <c r="AB26" i="28"/>
  <c r="AD26" i="28"/>
  <c r="AE26" i="28"/>
  <c r="AG26" i="28"/>
  <c r="AH26" i="28"/>
  <c r="L26" i="28"/>
  <c r="M12" i="28"/>
  <c r="N12" i="28"/>
  <c r="O12" i="28"/>
  <c r="P12" i="28"/>
  <c r="R12" i="28"/>
  <c r="S12" i="28"/>
  <c r="T12" i="28"/>
  <c r="V12" i="28"/>
  <c r="W12" i="28"/>
  <c r="AA12" i="28"/>
  <c r="AB12" i="28"/>
  <c r="AD12" i="28"/>
  <c r="AE12" i="28"/>
  <c r="AG12" i="28"/>
  <c r="AH12" i="28"/>
  <c r="AI12" i="28"/>
  <c r="L12" i="28"/>
  <c r="AH24" i="28" l="1"/>
  <c r="AH15" i="28"/>
  <c r="AH8" i="28"/>
  <c r="AE24" i="28"/>
  <c r="AE15" i="28"/>
  <c r="AE8" i="28"/>
  <c r="AB24" i="28"/>
  <c r="AB15" i="28"/>
  <c r="AB8" i="28"/>
  <c r="T9" i="28"/>
  <c r="T16" i="28"/>
  <c r="T17" i="28"/>
  <c r="T18" i="28"/>
  <c r="K15" i="28"/>
  <c r="L15" i="28"/>
  <c r="M15" i="28"/>
  <c r="N15" i="28"/>
  <c r="O15" i="28"/>
  <c r="P15" i="28"/>
  <c r="Q15" i="28"/>
  <c r="R15" i="28"/>
  <c r="S15" i="28"/>
  <c r="V15" i="28"/>
  <c r="W15" i="28"/>
  <c r="X15" i="28"/>
  <c r="Y15" i="28"/>
  <c r="Z15" i="28"/>
  <c r="AA15" i="28"/>
  <c r="AD15" i="28"/>
  <c r="AG15" i="28"/>
  <c r="J15" i="28"/>
  <c r="AB19" i="28" l="1"/>
  <c r="AB27" i="28" s="1"/>
  <c r="AH19" i="28"/>
  <c r="AH27" i="28" s="1"/>
  <c r="AE19" i="28"/>
  <c r="AE27" i="28" s="1"/>
  <c r="T15" i="28"/>
  <c r="X35" i="28" l="1"/>
  <c r="I35" i="28"/>
  <c r="I34" i="28"/>
  <c r="I33" i="28"/>
  <c r="AH36" i="28"/>
  <c r="AG36" i="28"/>
  <c r="AE36" i="28"/>
  <c r="AD36" i="28"/>
  <c r="AB36" i="28"/>
  <c r="AA36" i="28"/>
  <c r="W36" i="28"/>
  <c r="V36" i="28"/>
  <c r="S36" i="28"/>
  <c r="R36" i="28"/>
  <c r="P36" i="28"/>
  <c r="O36" i="28"/>
  <c r="N36" i="28"/>
  <c r="M36" i="28"/>
  <c r="L36" i="28"/>
  <c r="K26" i="28"/>
  <c r="K36" i="28" s="1"/>
  <c r="J26" i="28"/>
  <c r="J36" i="28" s="1"/>
  <c r="I26" i="28"/>
  <c r="H26" i="28"/>
  <c r="H36" i="28" s="1"/>
  <c r="G26" i="28"/>
  <c r="G36" i="28" s="1"/>
  <c r="AK25" i="28"/>
  <c r="AK26" i="28" s="1"/>
  <c r="AJ25" i="28"/>
  <c r="AJ26" i="28" s="1"/>
  <c r="AI26" i="28"/>
  <c r="AF26" i="28"/>
  <c r="AC26" i="28"/>
  <c r="X25" i="28"/>
  <c r="X26" i="28" s="1"/>
  <c r="Q25" i="28"/>
  <c r="AH35" i="28"/>
  <c r="AG24" i="28"/>
  <c r="AG35" i="28" s="1"/>
  <c r="AE35" i="28"/>
  <c r="AD24" i="28"/>
  <c r="AD35" i="28" s="1"/>
  <c r="AB35" i="28"/>
  <c r="AA24" i="28"/>
  <c r="AA35" i="28" s="1"/>
  <c r="W24" i="28"/>
  <c r="W35" i="28" s="1"/>
  <c r="V24" i="28"/>
  <c r="V35" i="28" s="1"/>
  <c r="S24" i="28"/>
  <c r="S35" i="28" s="1"/>
  <c r="R24" i="28"/>
  <c r="P24" i="28"/>
  <c r="P35" i="28" s="1"/>
  <c r="O24" i="28"/>
  <c r="O35" i="28" s="1"/>
  <c r="N24" i="28"/>
  <c r="N35" i="28" s="1"/>
  <c r="L24" i="28"/>
  <c r="K24" i="28"/>
  <c r="K35" i="28" s="1"/>
  <c r="J24" i="28"/>
  <c r="J35" i="28" s="1"/>
  <c r="H24" i="28"/>
  <c r="H35" i="28" s="1"/>
  <c r="G24" i="28"/>
  <c r="G35" i="28" s="1"/>
  <c r="AK23" i="28"/>
  <c r="AK24" i="28" s="1"/>
  <c r="AK35" i="28" s="1"/>
  <c r="AJ23" i="28"/>
  <c r="AJ24" i="28" s="1"/>
  <c r="AJ35" i="28" s="1"/>
  <c r="AI24" i="28"/>
  <c r="AI35" i="28" s="1"/>
  <c r="AF24" i="28"/>
  <c r="AF35" i="28" s="1"/>
  <c r="AC24" i="28"/>
  <c r="AC35" i="28" s="1"/>
  <c r="Z23" i="28"/>
  <c r="Y23" i="28"/>
  <c r="Q23" i="28"/>
  <c r="AH34" i="28"/>
  <c r="AG34" i="28"/>
  <c r="AE34" i="28"/>
  <c r="AD34" i="28"/>
  <c r="AB34" i="28"/>
  <c r="W34" i="28"/>
  <c r="V34" i="28"/>
  <c r="S34" i="28"/>
  <c r="P34" i="28"/>
  <c r="O34" i="28"/>
  <c r="N34" i="28"/>
  <c r="L34" i="28"/>
  <c r="K34" i="28"/>
  <c r="J34" i="28"/>
  <c r="H22" i="28"/>
  <c r="H34" i="28" s="1"/>
  <c r="G22" i="28"/>
  <c r="G34" i="28" s="1"/>
  <c r="AK21" i="28"/>
  <c r="AJ21" i="28"/>
  <c r="AI21" i="28"/>
  <c r="AI22" i="28" s="1"/>
  <c r="AF21" i="28"/>
  <c r="AF22" i="28" s="1"/>
  <c r="AC21" i="28"/>
  <c r="AC22" i="28" s="1"/>
  <c r="X21" i="28"/>
  <c r="Z21" i="28" s="1"/>
  <c r="Q21" i="28"/>
  <c r="AK20" i="28"/>
  <c r="AJ20" i="28"/>
  <c r="X20" i="28"/>
  <c r="Q20" i="28"/>
  <c r="AK16" i="28"/>
  <c r="AK15" i="28" s="1"/>
  <c r="AJ16" i="28"/>
  <c r="AI15" i="28"/>
  <c r="AF15" i="28"/>
  <c r="AC15" i="28"/>
  <c r="U16" i="28"/>
  <c r="U15" i="28" s="1"/>
  <c r="AK14" i="28"/>
  <c r="AJ14" i="28"/>
  <c r="X14" i="28"/>
  <c r="Y14" i="28" s="1"/>
  <c r="Q14" i="28"/>
  <c r="M19" i="28"/>
  <c r="AK13" i="28"/>
  <c r="AK12" i="28" s="1"/>
  <c r="AJ13" i="28"/>
  <c r="AJ12" i="28" s="1"/>
  <c r="AF12" i="28"/>
  <c r="Y13" i="28"/>
  <c r="Y12" i="28" s="1"/>
  <c r="X13" i="28"/>
  <c r="X12" i="28" s="1"/>
  <c r="Q13" i="28"/>
  <c r="Q12" i="28" s="1"/>
  <c r="I12" i="28"/>
  <c r="H12" i="28"/>
  <c r="H19" i="28" s="1"/>
  <c r="G12" i="28"/>
  <c r="AK11" i="28"/>
  <c r="AJ11" i="28"/>
  <c r="Y11" i="28"/>
  <c r="Q11" i="28"/>
  <c r="AK10" i="28"/>
  <c r="AJ10" i="28"/>
  <c r="Y10" i="28"/>
  <c r="Q10" i="28"/>
  <c r="U9" i="28"/>
  <c r="AG8" i="28"/>
  <c r="AG19" i="28" s="1"/>
  <c r="AD8" i="28"/>
  <c r="AD19" i="28" s="1"/>
  <c r="AA8" i="28"/>
  <c r="X8" i="28"/>
  <c r="W8" i="28"/>
  <c r="W19" i="28" s="1"/>
  <c r="V8" i="28"/>
  <c r="V19" i="28" s="1"/>
  <c r="S8" i="28"/>
  <c r="R8" i="28"/>
  <c r="P8" i="28"/>
  <c r="O8" i="28"/>
  <c r="O19" i="28" s="1"/>
  <c r="N8" i="28"/>
  <c r="L8" i="28"/>
  <c r="K8" i="28"/>
  <c r="J8" i="28"/>
  <c r="G8" i="28"/>
  <c r="AK7" i="28"/>
  <c r="AJ7" i="28"/>
  <c r="Z7" i="28"/>
  <c r="Y7" i="28"/>
  <c r="Q7" i="28"/>
  <c r="AK6" i="28"/>
  <c r="AJ6" i="28"/>
  <c r="Z6" i="28"/>
  <c r="Y6" i="28"/>
  <c r="Q6" i="28"/>
  <c r="T6" i="28" s="1"/>
  <c r="Q22" i="28" l="1"/>
  <c r="L19" i="28"/>
  <c r="L27" i="28" s="1"/>
  <c r="L35" i="28"/>
  <c r="AJ22" i="28"/>
  <c r="X22" i="28"/>
  <c r="X34" i="28" s="1"/>
  <c r="I37" i="28"/>
  <c r="AK22" i="28"/>
  <c r="AK34" i="28" s="1"/>
  <c r="T25" i="28"/>
  <c r="T26" i="28" s="1"/>
  <c r="Q26" i="28"/>
  <c r="AI8" i="28"/>
  <c r="AI19" i="28" s="1"/>
  <c r="J19" i="28"/>
  <c r="R19" i="28"/>
  <c r="R27" i="28" s="1"/>
  <c r="Q34" i="28"/>
  <c r="U34" i="28" s="1"/>
  <c r="T20" i="28"/>
  <c r="U21" i="28"/>
  <c r="T21" i="28"/>
  <c r="AA19" i="28"/>
  <c r="AA33" i="28" s="1"/>
  <c r="K19" i="28"/>
  <c r="Q24" i="28"/>
  <c r="T24" i="28" s="1"/>
  <c r="T23" i="28"/>
  <c r="AJ36" i="28"/>
  <c r="AL16" i="28"/>
  <c r="AL15" i="28" s="1"/>
  <c r="AJ15" i="28"/>
  <c r="S19" i="28"/>
  <c r="S33" i="28" s="1"/>
  <c r="S37" i="28" s="1"/>
  <c r="AF36" i="28"/>
  <c r="AC36" i="28"/>
  <c r="AK36" i="28"/>
  <c r="AL11" i="28"/>
  <c r="R35" i="28"/>
  <c r="R34" i="28"/>
  <c r="U14" i="28"/>
  <c r="T14" i="28"/>
  <c r="P19" i="28"/>
  <c r="P33" i="28" s="1"/>
  <c r="P37" i="28" s="1"/>
  <c r="U11" i="28"/>
  <c r="T11" i="28"/>
  <c r="U10" i="28"/>
  <c r="T10" i="28"/>
  <c r="U7" i="28"/>
  <c r="T7" i="28"/>
  <c r="X19" i="28"/>
  <c r="N19" i="28"/>
  <c r="U25" i="28"/>
  <c r="U26" i="28" s="1"/>
  <c r="U13" i="28"/>
  <c r="U12" i="28" s="1"/>
  <c r="Q8" i="28"/>
  <c r="T8" i="28" s="1"/>
  <c r="X36" i="28"/>
  <c r="Z25" i="28"/>
  <c r="Z26" i="28" s="1"/>
  <c r="Z14" i="28"/>
  <c r="L33" i="28"/>
  <c r="L37" i="28" s="1"/>
  <c r="AE33" i="28"/>
  <c r="AC8" i="28"/>
  <c r="AC19" i="28" s="1"/>
  <c r="G19" i="28"/>
  <c r="G27" i="28" s="1"/>
  <c r="AL20" i="28"/>
  <c r="AL21" i="28"/>
  <c r="AF34" i="28"/>
  <c r="AF8" i="28"/>
  <c r="O33" i="28"/>
  <c r="O37" i="28" s="1"/>
  <c r="AL7" i="28"/>
  <c r="AL13" i="28"/>
  <c r="AL12" i="28" s="1"/>
  <c r="Y20" i="28"/>
  <c r="AI34" i="28"/>
  <c r="AI36" i="28"/>
  <c r="Z20" i="28"/>
  <c r="AL10" i="28"/>
  <c r="U20" i="28"/>
  <c r="Y21" i="28"/>
  <c r="Y24" i="28"/>
  <c r="AL6" i="28"/>
  <c r="U6" i="28"/>
  <c r="AJ8" i="28"/>
  <c r="Z8" i="28"/>
  <c r="H33" i="28"/>
  <c r="H37" i="28" s="1"/>
  <c r="H27" i="28"/>
  <c r="M27" i="28"/>
  <c r="M33" i="28"/>
  <c r="M37" i="28" s="1"/>
  <c r="Z13" i="28"/>
  <c r="Z12" i="28" s="1"/>
  <c r="AE37" i="28"/>
  <c r="W33" i="28"/>
  <c r="W37" i="28" s="1"/>
  <c r="W27" i="28"/>
  <c r="Y8" i="28"/>
  <c r="AK8" i="28"/>
  <c r="AL14" i="28"/>
  <c r="AL25" i="28"/>
  <c r="AL26" i="28" s="1"/>
  <c r="U23" i="28"/>
  <c r="AL23" i="28"/>
  <c r="AL24" i="28" s="1"/>
  <c r="AL35" i="28" s="1"/>
  <c r="Y26" i="28"/>
  <c r="Z24" i="28"/>
  <c r="Z35" i="28" s="1"/>
  <c r="J33" i="28" l="1"/>
  <c r="J37" i="28" s="1"/>
  <c r="J27" i="28"/>
  <c r="K33" i="28"/>
  <c r="K37" i="28" s="1"/>
  <c r="K27" i="28"/>
  <c r="U22" i="28"/>
  <c r="Y22" i="28"/>
  <c r="U24" i="28"/>
  <c r="T22" i="28"/>
  <c r="Z22" i="28"/>
  <c r="Z34" i="28" s="1"/>
  <c r="AL22" i="28"/>
  <c r="T34" i="28"/>
  <c r="Q35" i="28"/>
  <c r="U35" i="28" s="1"/>
  <c r="Z19" i="28"/>
  <c r="Z33" i="28" s="1"/>
  <c r="AK19" i="28"/>
  <c r="AK33" i="28" s="1"/>
  <c r="AL36" i="28"/>
  <c r="Q36" i="28"/>
  <c r="P27" i="28"/>
  <c r="AJ19" i="28"/>
  <c r="Y19" i="28"/>
  <c r="Y27" i="28" s="1"/>
  <c r="Y37" i="28" s="1"/>
  <c r="AF19" i="28"/>
  <c r="AF33" i="28" s="1"/>
  <c r="Q19" i="28"/>
  <c r="U8" i="28"/>
  <c r="U19" i="28" s="1"/>
  <c r="Z36" i="28"/>
  <c r="G33" i="28"/>
  <c r="G37" i="28" s="1"/>
  <c r="S27" i="28"/>
  <c r="O27" i="28"/>
  <c r="AD33" i="28"/>
  <c r="AD27" i="28"/>
  <c r="AD37" i="28" s="1"/>
  <c r="N33" i="28"/>
  <c r="N37" i="28" s="1"/>
  <c r="N27" i="28"/>
  <c r="X33" i="28"/>
  <c r="X27" i="28"/>
  <c r="X37" i="28" s="1"/>
  <c r="AG33" i="28"/>
  <c r="AG27" i="28"/>
  <c r="AB33" i="28"/>
  <c r="AB37" i="28"/>
  <c r="V33" i="28"/>
  <c r="V37" i="28" s="1"/>
  <c r="V27" i="28"/>
  <c r="AI33" i="28"/>
  <c r="AI27" i="28"/>
  <c r="AH33" i="28"/>
  <c r="AH37" i="28"/>
  <c r="R33" i="28"/>
  <c r="R37" i="28" s="1"/>
  <c r="AL8" i="28"/>
  <c r="T35" i="28" l="1"/>
  <c r="AF27" i="28"/>
  <c r="AF37" i="28" s="1"/>
  <c r="AL19" i="28"/>
  <c r="AL33" i="28" s="1"/>
  <c r="U36" i="28"/>
  <c r="T36" i="28"/>
  <c r="Q27" i="28"/>
  <c r="T27" i="28" s="1"/>
  <c r="T19" i="28"/>
  <c r="Q33" i="28"/>
  <c r="T33" i="28" s="1"/>
  <c r="AK27" i="28"/>
  <c r="AK37" i="28" s="1"/>
  <c r="AC33" i="28"/>
  <c r="Z27" i="28"/>
  <c r="Z37" i="28" s="1"/>
  <c r="Y33" i="28"/>
  <c r="AI37" i="28"/>
  <c r="AI5" i="28"/>
  <c r="AG37" i="28"/>
  <c r="AG5" i="28"/>
  <c r="AJ33" i="28"/>
  <c r="U27" i="28" l="1"/>
  <c r="AF5" i="28"/>
  <c r="U33" i="28"/>
  <c r="U37" i="28" s="1"/>
  <c r="Q37" i="28"/>
  <c r="T37" i="28" s="1"/>
  <c r="AK5" i="28"/>
  <c r="J268" i="23" l="1"/>
  <c r="J267" i="23"/>
  <c r="J264" i="23"/>
  <c r="J263" i="23"/>
  <c r="J261" i="23"/>
  <c r="J260" i="23"/>
  <c r="J258" i="23"/>
  <c r="J257" i="23"/>
  <c r="J192" i="23"/>
  <c r="K192" i="23"/>
  <c r="J155" i="23"/>
  <c r="J154" i="23"/>
  <c r="J153" i="23"/>
  <c r="J37" i="23"/>
  <c r="J21" i="23" s="1"/>
  <c r="J134" i="23" s="1"/>
  <c r="J36" i="23"/>
  <c r="J20" i="23" s="1"/>
  <c r="J131" i="23" s="1"/>
  <c r="K36" i="23"/>
  <c r="J35" i="23"/>
  <c r="J19" i="23" s="1"/>
  <c r="J128" i="23" s="1"/>
  <c r="K35" i="23"/>
  <c r="J135" i="23"/>
  <c r="J132" i="23"/>
  <c r="K132" i="23"/>
  <c r="J129" i="23"/>
  <c r="J120" i="23"/>
  <c r="J119" i="23"/>
  <c r="L295" i="23"/>
  <c r="K294" i="23"/>
  <c r="L294" i="23"/>
  <c r="L289" i="23"/>
  <c r="L284" i="23"/>
  <c r="K279" i="23"/>
  <c r="L279" i="23"/>
  <c r="F295" i="23" l="1"/>
  <c r="G295" i="23"/>
  <c r="H295" i="23"/>
  <c r="I295" i="23"/>
  <c r="E295" i="23"/>
  <c r="F293" i="23"/>
  <c r="G293" i="23"/>
  <c r="H293" i="23"/>
  <c r="I293" i="23"/>
  <c r="J293" i="23"/>
  <c r="E293" i="23"/>
  <c r="F292" i="23"/>
  <c r="G292" i="23"/>
  <c r="H292" i="23"/>
  <c r="I292" i="23"/>
  <c r="J292" i="23"/>
  <c r="E292" i="23"/>
  <c r="F291" i="23"/>
  <c r="G291" i="23"/>
  <c r="H291" i="23"/>
  <c r="I291" i="23"/>
  <c r="J291" i="23"/>
  <c r="J294" i="23" s="1"/>
  <c r="F290" i="23"/>
  <c r="G290" i="23"/>
  <c r="H290" i="23"/>
  <c r="I290" i="23"/>
  <c r="J290" i="23"/>
  <c r="E290" i="23"/>
  <c r="F288" i="23"/>
  <c r="G288" i="23"/>
  <c r="H288" i="23"/>
  <c r="I288" i="23"/>
  <c r="E288" i="23"/>
  <c r="F287" i="23"/>
  <c r="G287" i="23"/>
  <c r="H287" i="23"/>
  <c r="I287" i="23"/>
  <c r="E287" i="23"/>
  <c r="F286" i="23"/>
  <c r="G286" i="23"/>
  <c r="H286" i="23"/>
  <c r="I286" i="23"/>
  <c r="E286" i="23"/>
  <c r="F285" i="23"/>
  <c r="F289" i="23" s="1"/>
  <c r="G285" i="23"/>
  <c r="H285" i="23"/>
  <c r="I285" i="23"/>
  <c r="J285" i="23"/>
  <c r="E285" i="23"/>
  <c r="F283" i="23"/>
  <c r="G283" i="23"/>
  <c r="H283" i="23"/>
  <c r="I283" i="23"/>
  <c r="J283" i="23"/>
  <c r="E283" i="23"/>
  <c r="F282" i="23"/>
  <c r="G282" i="23"/>
  <c r="H282" i="23"/>
  <c r="I282" i="23"/>
  <c r="J282" i="23"/>
  <c r="E282" i="23"/>
  <c r="F281" i="23"/>
  <c r="G281" i="23"/>
  <c r="H281" i="23"/>
  <c r="I281" i="23"/>
  <c r="J281" i="23"/>
  <c r="E281" i="23"/>
  <c r="F280" i="23"/>
  <c r="G280" i="23"/>
  <c r="H280" i="23"/>
  <c r="I280" i="23"/>
  <c r="J280" i="23"/>
  <c r="E280" i="23"/>
  <c r="F278" i="23"/>
  <c r="G278" i="23"/>
  <c r="H278" i="23"/>
  <c r="I278" i="23"/>
  <c r="E278" i="23"/>
  <c r="F277" i="23"/>
  <c r="G277" i="23"/>
  <c r="H277" i="23"/>
  <c r="I277" i="23"/>
  <c r="E277" i="23"/>
  <c r="F276" i="23"/>
  <c r="G276" i="23"/>
  <c r="H276" i="23"/>
  <c r="I276" i="23"/>
  <c r="E276" i="23"/>
  <c r="F275" i="23"/>
  <c r="G275" i="23"/>
  <c r="H275" i="23"/>
  <c r="I275" i="23"/>
  <c r="E275" i="23"/>
  <c r="I294" i="23"/>
  <c r="F294" i="23"/>
  <c r="I289" i="23"/>
  <c r="I284" i="23"/>
  <c r="F284" i="23"/>
  <c r="I279" i="23"/>
  <c r="J183" i="23"/>
  <c r="J288" i="23" s="1"/>
  <c r="J182" i="23"/>
  <c r="J287" i="23" s="1"/>
  <c r="J181" i="23"/>
  <c r="J262" i="23"/>
  <c r="J246" i="23"/>
  <c r="J248" i="23" s="1"/>
  <c r="J245" i="23"/>
  <c r="J242" i="23"/>
  <c r="J239" i="23"/>
  <c r="J232" i="23"/>
  <c r="J224" i="23"/>
  <c r="J212" i="23"/>
  <c r="J201" i="23"/>
  <c r="J177" i="23"/>
  <c r="J170" i="23"/>
  <c r="J163" i="23"/>
  <c r="J156" i="23"/>
  <c r="J149" i="23"/>
  <c r="J184" i="23" l="1"/>
  <c r="J286" i="23"/>
  <c r="J289" i="23" s="1"/>
  <c r="J284" i="23"/>
  <c r="E294" i="23"/>
  <c r="H294" i="23"/>
  <c r="G294" i="23"/>
  <c r="G289" i="23"/>
  <c r="H289" i="23"/>
  <c r="E289" i="23"/>
  <c r="H284" i="23"/>
  <c r="G284" i="23"/>
  <c r="E284" i="23"/>
  <c r="F279" i="23"/>
  <c r="G279" i="23"/>
  <c r="H279" i="23"/>
  <c r="E279" i="23"/>
  <c r="J97" i="23"/>
  <c r="J79" i="23"/>
  <c r="J67" i="23"/>
  <c r="J59" i="23"/>
  <c r="J52" i="23"/>
  <c r="J45" i="23"/>
  <c r="J38" i="23"/>
  <c r="J30" i="23"/>
  <c r="J22" i="23"/>
  <c r="J8" i="23"/>
  <c r="J138" i="23"/>
  <c r="J137" i="23"/>
  <c r="J136" i="23"/>
  <c r="J278" i="23" s="1"/>
  <c r="J133" i="23"/>
  <c r="J277" i="23" s="1"/>
  <c r="J130" i="23"/>
  <c r="J276" i="23" s="1"/>
  <c r="J118" i="23"/>
  <c r="J115" i="23"/>
  <c r="J112" i="23"/>
  <c r="J269" i="23"/>
  <c r="J270" i="23" s="1"/>
  <c r="J265" i="23"/>
  <c r="J259" i="23"/>
  <c r="H211" i="23"/>
  <c r="I211" i="23"/>
  <c r="J211" i="23"/>
  <c r="H209" i="23"/>
  <c r="I209" i="23"/>
  <c r="J209" i="23"/>
  <c r="H207" i="23"/>
  <c r="I207" i="23"/>
  <c r="J207" i="23"/>
  <c r="J279" i="23" l="1"/>
  <c r="J295" i="23" s="1"/>
  <c r="J122" i="23"/>
  <c r="J214" i="23"/>
  <c r="J213" i="23"/>
  <c r="J140" i="23"/>
  <c r="G27" i="23"/>
  <c r="I212" i="23" l="1"/>
  <c r="H212" i="23"/>
  <c r="H247" i="23"/>
  <c r="I247" i="23"/>
  <c r="H224" i="23"/>
  <c r="I224" i="23"/>
  <c r="G247" i="23" l="1"/>
  <c r="E247" i="23"/>
  <c r="F247" i="23"/>
  <c r="F243" i="23"/>
  <c r="F245" i="23" s="1"/>
  <c r="H243" i="23"/>
  <c r="I243" i="23"/>
  <c r="F240" i="23"/>
  <c r="H240" i="23"/>
  <c r="H242" i="23" s="1"/>
  <c r="I240" i="23"/>
  <c r="F237" i="23"/>
  <c r="H237" i="23"/>
  <c r="I237" i="23"/>
  <c r="E243" i="23"/>
  <c r="E240" i="23"/>
  <c r="E237" i="23"/>
  <c r="E255" i="23"/>
  <c r="E268" i="23" s="1"/>
  <c r="K236" i="23"/>
  <c r="I236" i="23"/>
  <c r="H236" i="23"/>
  <c r="G236" i="23"/>
  <c r="F236" i="23"/>
  <c r="E236" i="23"/>
  <c r="I232" i="23"/>
  <c r="H232" i="23"/>
  <c r="F232" i="23"/>
  <c r="E232" i="23"/>
  <c r="K231" i="23"/>
  <c r="G231" i="23"/>
  <c r="K230" i="23"/>
  <c r="G230" i="23"/>
  <c r="K229" i="23"/>
  <c r="G229" i="23"/>
  <c r="K223" i="23"/>
  <c r="G223" i="23"/>
  <c r="K222" i="23"/>
  <c r="G222" i="23"/>
  <c r="K221" i="23"/>
  <c r="G221" i="23"/>
  <c r="F214" i="23"/>
  <c r="E214" i="23"/>
  <c r="K210" i="23"/>
  <c r="K211" i="23" s="1"/>
  <c r="G210" i="23"/>
  <c r="G211" i="23" s="1"/>
  <c r="K208" i="23"/>
  <c r="K209" i="23" s="1"/>
  <c r="G208" i="23"/>
  <c r="G209" i="23" s="1"/>
  <c r="K206" i="23"/>
  <c r="K207" i="23" s="1"/>
  <c r="G206" i="23"/>
  <c r="G207" i="23" s="1"/>
  <c r="I201" i="23"/>
  <c r="H201" i="23"/>
  <c r="F201" i="23"/>
  <c r="E201" i="23"/>
  <c r="K200" i="23"/>
  <c r="G200" i="23"/>
  <c r="K199" i="23"/>
  <c r="G199" i="23"/>
  <c r="K198" i="23"/>
  <c r="G198" i="23"/>
  <c r="I192" i="23"/>
  <c r="H192" i="23"/>
  <c r="F192" i="23"/>
  <c r="E192" i="23"/>
  <c r="K191" i="23"/>
  <c r="K190" i="23"/>
  <c r="G190" i="23"/>
  <c r="K189" i="23"/>
  <c r="G189" i="23"/>
  <c r="I183" i="23"/>
  <c r="H183" i="23"/>
  <c r="F183" i="23"/>
  <c r="E183" i="23"/>
  <c r="I182" i="23"/>
  <c r="H182" i="23"/>
  <c r="F182" i="23"/>
  <c r="E182" i="23"/>
  <c r="I181" i="23"/>
  <c r="H181" i="23"/>
  <c r="H184" i="23" s="1"/>
  <c r="F181" i="23"/>
  <c r="E181" i="23"/>
  <c r="E180" i="23"/>
  <c r="I177" i="23"/>
  <c r="H177" i="23"/>
  <c r="F177" i="23"/>
  <c r="E177" i="23"/>
  <c r="K176" i="23"/>
  <c r="G176" i="23"/>
  <c r="G183" i="23" s="1"/>
  <c r="K175" i="23"/>
  <c r="G175" i="23"/>
  <c r="G182" i="23" s="1"/>
  <c r="K174" i="23"/>
  <c r="G174" i="23"/>
  <c r="I170" i="23"/>
  <c r="H170" i="23"/>
  <c r="F170" i="23"/>
  <c r="E170" i="23"/>
  <c r="K169" i="23"/>
  <c r="K168" i="23"/>
  <c r="K167" i="23"/>
  <c r="G167" i="23"/>
  <c r="G170" i="23" s="1"/>
  <c r="I163" i="23"/>
  <c r="H163" i="23"/>
  <c r="F163" i="23"/>
  <c r="E163" i="23"/>
  <c r="K162" i="23"/>
  <c r="K161" i="23"/>
  <c r="K160" i="23"/>
  <c r="K181" i="23" s="1"/>
  <c r="G160" i="23"/>
  <c r="G163" i="23" s="1"/>
  <c r="I155" i="23"/>
  <c r="H155" i="23"/>
  <c r="F155" i="23"/>
  <c r="E155" i="23"/>
  <c r="I154" i="23"/>
  <c r="H154" i="23"/>
  <c r="F154" i="23"/>
  <c r="E154" i="23"/>
  <c r="I153" i="23"/>
  <c r="H153" i="23"/>
  <c r="H156" i="23" s="1"/>
  <c r="F153" i="23"/>
  <c r="E153" i="23"/>
  <c r="E152" i="23"/>
  <c r="I149" i="23"/>
  <c r="H149" i="23"/>
  <c r="F149" i="23"/>
  <c r="E149" i="23"/>
  <c r="K148" i="23"/>
  <c r="K155" i="23" s="1"/>
  <c r="G148" i="23"/>
  <c r="G155" i="23" s="1"/>
  <c r="K147" i="23"/>
  <c r="K154" i="23" s="1"/>
  <c r="G147" i="23"/>
  <c r="G154" i="23" s="1"/>
  <c r="K146" i="23"/>
  <c r="K153" i="23" s="1"/>
  <c r="G146" i="23"/>
  <c r="G153" i="23" s="1"/>
  <c r="I135" i="23"/>
  <c r="I264" i="23" s="1"/>
  <c r="H135" i="23"/>
  <c r="H264" i="23" s="1"/>
  <c r="F135" i="23"/>
  <c r="F264" i="23" s="1"/>
  <c r="E135" i="23"/>
  <c r="E264" i="23" s="1"/>
  <c r="I132" i="23"/>
  <c r="I261" i="23" s="1"/>
  <c r="H132" i="23"/>
  <c r="H261" i="23" s="1"/>
  <c r="F132" i="23"/>
  <c r="F261" i="23" s="1"/>
  <c r="E132" i="23"/>
  <c r="E261" i="23" s="1"/>
  <c r="I129" i="23"/>
  <c r="I258" i="23" s="1"/>
  <c r="I268" i="23" s="1"/>
  <c r="H129" i="23"/>
  <c r="H258" i="23" s="1"/>
  <c r="F129" i="23"/>
  <c r="F258" i="23" s="1"/>
  <c r="F268" i="23" s="1"/>
  <c r="E129" i="23"/>
  <c r="E258" i="23" s="1"/>
  <c r="K126" i="23"/>
  <c r="I126" i="23"/>
  <c r="H126" i="23"/>
  <c r="G126" i="23"/>
  <c r="F126" i="23"/>
  <c r="E126" i="23"/>
  <c r="E138" i="23" s="1"/>
  <c r="K125" i="23"/>
  <c r="I125" i="23"/>
  <c r="H125" i="23"/>
  <c r="G125" i="23"/>
  <c r="F125" i="23"/>
  <c r="E125" i="23"/>
  <c r="F122" i="23"/>
  <c r="E122" i="23"/>
  <c r="I120" i="23"/>
  <c r="H120" i="23"/>
  <c r="I119" i="23"/>
  <c r="H119" i="23"/>
  <c r="I118" i="23"/>
  <c r="H118" i="23"/>
  <c r="K117" i="23"/>
  <c r="K135" i="23" s="1"/>
  <c r="K264" i="23" s="1"/>
  <c r="G117" i="23"/>
  <c r="G135" i="23" s="1"/>
  <c r="G264" i="23" s="1"/>
  <c r="K116" i="23"/>
  <c r="G116" i="23"/>
  <c r="I115" i="23"/>
  <c r="H115" i="23"/>
  <c r="K114" i="23"/>
  <c r="K261" i="23" s="1"/>
  <c r="G114" i="23"/>
  <c r="G132" i="23" s="1"/>
  <c r="G261" i="23" s="1"/>
  <c r="K113" i="23"/>
  <c r="G113" i="23"/>
  <c r="I112" i="23"/>
  <c r="H112" i="23"/>
  <c r="K111" i="23"/>
  <c r="K129" i="23" s="1"/>
  <c r="G111" i="23"/>
  <c r="G129" i="23" s="1"/>
  <c r="K110" i="23"/>
  <c r="G110" i="23"/>
  <c r="E109" i="23"/>
  <c r="I97" i="23"/>
  <c r="H97" i="23"/>
  <c r="F97" i="23"/>
  <c r="E97" i="23"/>
  <c r="K96" i="23"/>
  <c r="G96" i="23"/>
  <c r="K95" i="23"/>
  <c r="G95" i="23"/>
  <c r="K94" i="23"/>
  <c r="G94" i="23"/>
  <c r="I79" i="23"/>
  <c r="H79" i="23"/>
  <c r="F79" i="23"/>
  <c r="E79" i="23"/>
  <c r="K78" i="23"/>
  <c r="G78" i="23"/>
  <c r="K77" i="23"/>
  <c r="G77" i="23"/>
  <c r="K76" i="23"/>
  <c r="G76" i="23"/>
  <c r="I67" i="23"/>
  <c r="H67" i="23"/>
  <c r="F67" i="23"/>
  <c r="E67" i="23"/>
  <c r="K66" i="23"/>
  <c r="G66" i="23"/>
  <c r="K65" i="23"/>
  <c r="G65" i="23"/>
  <c r="K64" i="23"/>
  <c r="G64" i="23"/>
  <c r="I59" i="23"/>
  <c r="H59" i="23"/>
  <c r="F59" i="23"/>
  <c r="E59" i="23"/>
  <c r="K58" i="23"/>
  <c r="G58" i="23"/>
  <c r="K57" i="23"/>
  <c r="G57" i="23"/>
  <c r="K56" i="23"/>
  <c r="G56" i="23"/>
  <c r="I52" i="23"/>
  <c r="H52" i="23"/>
  <c r="F52" i="23"/>
  <c r="E52" i="23"/>
  <c r="K51" i="23"/>
  <c r="G51" i="23"/>
  <c r="K50" i="23"/>
  <c r="G50" i="23"/>
  <c r="K49" i="23"/>
  <c r="G49" i="23"/>
  <c r="I45" i="23"/>
  <c r="H45" i="23"/>
  <c r="F45" i="23"/>
  <c r="K44" i="23"/>
  <c r="G44" i="23"/>
  <c r="K43" i="23"/>
  <c r="G43" i="23"/>
  <c r="K42" i="23"/>
  <c r="G42" i="23"/>
  <c r="I37" i="23"/>
  <c r="H37" i="23"/>
  <c r="H21" i="23" s="1"/>
  <c r="H134" i="23" s="1"/>
  <c r="F37" i="23"/>
  <c r="F21" i="23" s="1"/>
  <c r="F134" i="23" s="1"/>
  <c r="E37" i="23"/>
  <c r="E21" i="23" s="1"/>
  <c r="E134" i="23" s="1"/>
  <c r="I36" i="23"/>
  <c r="H36" i="23"/>
  <c r="H20" i="23" s="1"/>
  <c r="H131" i="23" s="1"/>
  <c r="F36" i="23"/>
  <c r="F20" i="23" s="1"/>
  <c r="F131" i="23" s="1"/>
  <c r="E36" i="23"/>
  <c r="E20" i="23" s="1"/>
  <c r="E131" i="23" s="1"/>
  <c r="I35" i="23"/>
  <c r="I19" i="23" s="1"/>
  <c r="H35" i="23"/>
  <c r="F35" i="23"/>
  <c r="F19" i="23" s="1"/>
  <c r="F128" i="23" s="1"/>
  <c r="E35" i="23"/>
  <c r="E19" i="23" s="1"/>
  <c r="E128" i="23" s="1"/>
  <c r="E34" i="23"/>
  <c r="I30" i="23"/>
  <c r="H30" i="23"/>
  <c r="F30" i="23"/>
  <c r="K29" i="23"/>
  <c r="G29" i="23"/>
  <c r="K28" i="23"/>
  <c r="G28" i="23"/>
  <c r="K27" i="23"/>
  <c r="I8" i="23"/>
  <c r="H8" i="23"/>
  <c r="K7" i="23"/>
  <c r="G7" i="23"/>
  <c r="K6" i="23"/>
  <c r="G6" i="23"/>
  <c r="K5" i="23"/>
  <c r="G5" i="23"/>
  <c r="I292" i="22"/>
  <c r="I294" i="22" s="1"/>
  <c r="E292" i="22"/>
  <c r="E294" i="22" s="1"/>
  <c r="E282" i="22"/>
  <c r="E304" i="22" s="1"/>
  <c r="I271" i="22"/>
  <c r="I298" i="22" s="1"/>
  <c r="I300" i="22" s="1"/>
  <c r="H271" i="22"/>
  <c r="H298" i="22" s="1"/>
  <c r="H300" i="22" s="1"/>
  <c r="F271" i="22"/>
  <c r="F298" i="22" s="1"/>
  <c r="F300" i="22" s="1"/>
  <c r="E271" i="22"/>
  <c r="E298" i="22" s="1"/>
  <c r="E300" i="22" s="1"/>
  <c r="I270" i="22"/>
  <c r="I272" i="22" s="1"/>
  <c r="H270" i="22"/>
  <c r="H272" i="22" s="1"/>
  <c r="F270" i="22"/>
  <c r="F272" i="22" s="1"/>
  <c r="E270" i="22"/>
  <c r="E272" i="22" s="1"/>
  <c r="I268" i="22"/>
  <c r="H268" i="22"/>
  <c r="H274" i="22" s="1"/>
  <c r="F268" i="22"/>
  <c r="F292" i="22" s="1"/>
  <c r="F294" i="22" s="1"/>
  <c r="E268" i="22"/>
  <c r="I267" i="22"/>
  <c r="I269" i="22" s="1"/>
  <c r="H267" i="22"/>
  <c r="H269" i="22" s="1"/>
  <c r="F267" i="22"/>
  <c r="E267" i="22"/>
  <c r="E269" i="22" s="1"/>
  <c r="I265" i="22"/>
  <c r="I274" i="22" s="1"/>
  <c r="H265" i="22"/>
  <c r="H286" i="22" s="1"/>
  <c r="F265" i="22"/>
  <c r="F286" i="22" s="1"/>
  <c r="E265" i="22"/>
  <c r="E274" i="22" s="1"/>
  <c r="I264" i="22"/>
  <c r="I266" i="22" s="1"/>
  <c r="H264" i="22"/>
  <c r="H266" i="22" s="1"/>
  <c r="F264" i="22"/>
  <c r="E264" i="22"/>
  <c r="J263" i="22"/>
  <c r="I263" i="22"/>
  <c r="H263" i="22"/>
  <c r="G263" i="22"/>
  <c r="F263" i="22"/>
  <c r="F266" i="22" s="1"/>
  <c r="E263" i="22"/>
  <c r="I259" i="22"/>
  <c r="H259" i="22"/>
  <c r="F259" i="22"/>
  <c r="E259" i="22"/>
  <c r="J258" i="22"/>
  <c r="G258" i="22"/>
  <c r="J257" i="22"/>
  <c r="G257" i="22"/>
  <c r="J256" i="22"/>
  <c r="J259" i="22" s="1"/>
  <c r="G256" i="22"/>
  <c r="G259" i="22" s="1"/>
  <c r="F251" i="22"/>
  <c r="E251" i="22"/>
  <c r="I249" i="22"/>
  <c r="H249" i="22"/>
  <c r="I248" i="22"/>
  <c r="H248" i="22"/>
  <c r="I247" i="22"/>
  <c r="H247" i="22"/>
  <c r="J246" i="22"/>
  <c r="G246" i="22"/>
  <c r="G271" i="22" s="1"/>
  <c r="G298" i="22" s="1"/>
  <c r="G300" i="22" s="1"/>
  <c r="J245" i="22"/>
  <c r="J247" i="22" s="1"/>
  <c r="G245" i="22"/>
  <c r="G247" i="22" s="1"/>
  <c r="I244" i="22"/>
  <c r="H244" i="22"/>
  <c r="J243" i="22"/>
  <c r="G243" i="22"/>
  <c r="G268" i="22" s="1"/>
  <c r="J242" i="22"/>
  <c r="J244" i="22" s="1"/>
  <c r="G242" i="22"/>
  <c r="G244" i="22" s="1"/>
  <c r="I241" i="22"/>
  <c r="I250" i="22" s="1"/>
  <c r="H241" i="22"/>
  <c r="H251" i="22" s="1"/>
  <c r="J240" i="22"/>
  <c r="J249" i="22" s="1"/>
  <c r="G240" i="22"/>
  <c r="G249" i="22" s="1"/>
  <c r="J239" i="22"/>
  <c r="J248" i="22" s="1"/>
  <c r="G239" i="22"/>
  <c r="G248" i="22" s="1"/>
  <c r="I235" i="22"/>
  <c r="F235" i="22"/>
  <c r="E235" i="22"/>
  <c r="I233" i="22"/>
  <c r="H233" i="22"/>
  <c r="G233" i="22"/>
  <c r="I232" i="22"/>
  <c r="H232" i="22"/>
  <c r="I231" i="22"/>
  <c r="H231" i="22"/>
  <c r="J230" i="22"/>
  <c r="G230" i="22"/>
  <c r="J229" i="22"/>
  <c r="J231" i="22" s="1"/>
  <c r="G229" i="22"/>
  <c r="G231" i="22" s="1"/>
  <c r="I228" i="22"/>
  <c r="H228" i="22"/>
  <c r="J227" i="22"/>
  <c r="G227" i="22"/>
  <c r="J226" i="22"/>
  <c r="J228" i="22" s="1"/>
  <c r="G226" i="22"/>
  <c r="G228" i="22" s="1"/>
  <c r="I225" i="22"/>
  <c r="I234" i="22" s="1"/>
  <c r="H225" i="22"/>
  <c r="J224" i="22"/>
  <c r="J233" i="22" s="1"/>
  <c r="G224" i="22"/>
  <c r="J223" i="22"/>
  <c r="J232" i="22" s="1"/>
  <c r="G223" i="22"/>
  <c r="G232" i="22" s="1"/>
  <c r="F218" i="22"/>
  <c r="E218" i="22"/>
  <c r="I217" i="22"/>
  <c r="I216" i="22"/>
  <c r="H216" i="22"/>
  <c r="I214" i="22"/>
  <c r="H214" i="22"/>
  <c r="J213" i="22"/>
  <c r="J271" i="22" s="1"/>
  <c r="J298" i="22" s="1"/>
  <c r="J300" i="22" s="1"/>
  <c r="G213" i="22"/>
  <c r="J212" i="22"/>
  <c r="J214" i="22" s="1"/>
  <c r="G212" i="22"/>
  <c r="G214" i="22" s="1"/>
  <c r="I211" i="22"/>
  <c r="H211" i="22"/>
  <c r="J210" i="22"/>
  <c r="J268" i="22" s="1"/>
  <c r="G210" i="22"/>
  <c r="J209" i="22"/>
  <c r="J211" i="22" s="1"/>
  <c r="G209" i="22"/>
  <c r="G211" i="22" s="1"/>
  <c r="I208" i="22"/>
  <c r="I218" i="22" s="1"/>
  <c r="H208" i="22"/>
  <c r="H217" i="22" s="1"/>
  <c r="J207" i="22"/>
  <c r="J265" i="22" s="1"/>
  <c r="J286" i="22" s="1"/>
  <c r="G207" i="22"/>
  <c r="G265" i="22" s="1"/>
  <c r="G286" i="22" s="1"/>
  <c r="J206" i="22"/>
  <c r="J208" i="22" s="1"/>
  <c r="G206" i="22"/>
  <c r="G215" i="22" s="1"/>
  <c r="I201" i="22"/>
  <c r="H201" i="22"/>
  <c r="F201" i="22"/>
  <c r="E201" i="22"/>
  <c r="J200" i="22"/>
  <c r="G200" i="22"/>
  <c r="J199" i="22"/>
  <c r="G199" i="22"/>
  <c r="J198" i="22"/>
  <c r="J201" i="22" s="1"/>
  <c r="G198" i="22"/>
  <c r="G201" i="22" s="1"/>
  <c r="I192" i="22"/>
  <c r="H192" i="22"/>
  <c r="F192" i="22"/>
  <c r="E192" i="22"/>
  <c r="J191" i="22"/>
  <c r="J270" i="22" s="1"/>
  <c r="J272" i="22" s="1"/>
  <c r="G191" i="22"/>
  <c r="J190" i="22"/>
  <c r="G190" i="22"/>
  <c r="G267" i="22" s="1"/>
  <c r="G269" i="22" s="1"/>
  <c r="J189" i="22"/>
  <c r="J264" i="22" s="1"/>
  <c r="J266" i="22" s="1"/>
  <c r="G189" i="22"/>
  <c r="I183" i="22"/>
  <c r="H183" i="22"/>
  <c r="F183" i="22"/>
  <c r="E183" i="22"/>
  <c r="I182" i="22"/>
  <c r="H182" i="22"/>
  <c r="F182" i="22"/>
  <c r="E182" i="22"/>
  <c r="I181" i="22"/>
  <c r="H181" i="22"/>
  <c r="H184" i="22" s="1"/>
  <c r="F181" i="22"/>
  <c r="F184" i="22" s="1"/>
  <c r="E181" i="22"/>
  <c r="E180" i="22"/>
  <c r="E184" i="22" s="1"/>
  <c r="I177" i="22"/>
  <c r="H177" i="22"/>
  <c r="F177" i="22"/>
  <c r="E177" i="22"/>
  <c r="J176" i="22"/>
  <c r="G176" i="22"/>
  <c r="G183" i="22" s="1"/>
  <c r="J175" i="22"/>
  <c r="G175" i="22"/>
  <c r="G182" i="22" s="1"/>
  <c r="J174" i="22"/>
  <c r="J177" i="22" s="1"/>
  <c r="G174" i="22"/>
  <c r="G177" i="22" s="1"/>
  <c r="I170" i="22"/>
  <c r="H170" i="22"/>
  <c r="G170" i="22"/>
  <c r="F170" i="22"/>
  <c r="E170" i="22"/>
  <c r="J169" i="22"/>
  <c r="J183" i="22" s="1"/>
  <c r="J168" i="22"/>
  <c r="J182" i="22" s="1"/>
  <c r="J167" i="22"/>
  <c r="G167" i="22"/>
  <c r="I163" i="22"/>
  <c r="H163" i="22"/>
  <c r="F163" i="22"/>
  <c r="E163" i="22"/>
  <c r="J162" i="22"/>
  <c r="J161" i="22"/>
  <c r="J160" i="22"/>
  <c r="J163" i="22" s="1"/>
  <c r="G160" i="22"/>
  <c r="G181" i="22" s="1"/>
  <c r="E156" i="22"/>
  <c r="I155" i="22"/>
  <c r="H155" i="22"/>
  <c r="G155" i="22"/>
  <c r="F155" i="22"/>
  <c r="E155" i="22"/>
  <c r="I154" i="22"/>
  <c r="H154" i="22"/>
  <c r="H156" i="22" s="1"/>
  <c r="F154" i="22"/>
  <c r="E154" i="22"/>
  <c r="I153" i="22"/>
  <c r="I156" i="22" s="1"/>
  <c r="H153" i="22"/>
  <c r="G153" i="22"/>
  <c r="G156" i="22" s="1"/>
  <c r="F153" i="22"/>
  <c r="F156" i="22" s="1"/>
  <c r="E153" i="22"/>
  <c r="E152" i="22"/>
  <c r="I145" i="22"/>
  <c r="H145" i="22"/>
  <c r="F145" i="22"/>
  <c r="E145" i="22"/>
  <c r="J144" i="22"/>
  <c r="J155" i="22" s="1"/>
  <c r="G144" i="22"/>
  <c r="J143" i="22"/>
  <c r="J154" i="22" s="1"/>
  <c r="G143" i="22"/>
  <c r="G154" i="22" s="1"/>
  <c r="J142" i="22"/>
  <c r="J145" i="22" s="1"/>
  <c r="G142" i="22"/>
  <c r="E134" i="22"/>
  <c r="I131" i="22"/>
  <c r="I297" i="22" s="1"/>
  <c r="H131" i="22"/>
  <c r="H297" i="22" s="1"/>
  <c r="F131" i="22"/>
  <c r="F297" i="22" s="1"/>
  <c r="E131" i="22"/>
  <c r="E297" i="22" s="1"/>
  <c r="I128" i="22"/>
  <c r="I291" i="22" s="1"/>
  <c r="H128" i="22"/>
  <c r="H291" i="22" s="1"/>
  <c r="F128" i="22"/>
  <c r="F291" i="22" s="1"/>
  <c r="E128" i="22"/>
  <c r="E291" i="22" s="1"/>
  <c r="I125" i="22"/>
  <c r="I285" i="22" s="1"/>
  <c r="H125" i="22"/>
  <c r="H285" i="22" s="1"/>
  <c r="H304" i="22" s="1"/>
  <c r="F125" i="22"/>
  <c r="F285" i="22" s="1"/>
  <c r="E125" i="22"/>
  <c r="E285" i="22" s="1"/>
  <c r="J122" i="22"/>
  <c r="I122" i="22"/>
  <c r="H122" i="22"/>
  <c r="G122" i="22"/>
  <c r="F122" i="22"/>
  <c r="E122" i="22"/>
  <c r="J121" i="22"/>
  <c r="J123" i="22" s="1"/>
  <c r="I121" i="22"/>
  <c r="I123" i="22" s="1"/>
  <c r="H121" i="22"/>
  <c r="H123" i="22" s="1"/>
  <c r="G121" i="22"/>
  <c r="G123" i="22" s="1"/>
  <c r="F121" i="22"/>
  <c r="F123" i="22" s="1"/>
  <c r="E121" i="22"/>
  <c r="E281" i="22" s="1"/>
  <c r="F118" i="22"/>
  <c r="E118" i="22"/>
  <c r="I116" i="22"/>
  <c r="H116" i="22"/>
  <c r="I115" i="22"/>
  <c r="H115" i="22"/>
  <c r="I114" i="22"/>
  <c r="H114" i="22"/>
  <c r="J113" i="22"/>
  <c r="J131" i="22" s="1"/>
  <c r="J297" i="22" s="1"/>
  <c r="G113" i="22"/>
  <c r="G131" i="22" s="1"/>
  <c r="G297" i="22" s="1"/>
  <c r="J112" i="22"/>
  <c r="J114" i="22" s="1"/>
  <c r="G112" i="22"/>
  <c r="G114" i="22" s="1"/>
  <c r="I111" i="22"/>
  <c r="H111" i="22"/>
  <c r="J110" i="22"/>
  <c r="J128" i="22" s="1"/>
  <c r="J291" i="22" s="1"/>
  <c r="G110" i="22"/>
  <c r="G128" i="22" s="1"/>
  <c r="G291" i="22" s="1"/>
  <c r="J109" i="22"/>
  <c r="J111" i="22" s="1"/>
  <c r="G109" i="22"/>
  <c r="G111" i="22" s="1"/>
  <c r="I108" i="22"/>
  <c r="I118" i="22" s="1"/>
  <c r="H108" i="22"/>
  <c r="H117" i="22" s="1"/>
  <c r="J107" i="22"/>
  <c r="J125" i="22" s="1"/>
  <c r="G107" i="22"/>
  <c r="G125" i="22" s="1"/>
  <c r="J106" i="22"/>
  <c r="J115" i="22" s="1"/>
  <c r="G106" i="22"/>
  <c r="G115" i="22" s="1"/>
  <c r="E105" i="22"/>
  <c r="I93" i="22"/>
  <c r="H93" i="22"/>
  <c r="F93" i="22"/>
  <c r="E93" i="22"/>
  <c r="J92" i="22"/>
  <c r="G92" i="22"/>
  <c r="J91" i="22"/>
  <c r="J93" i="22" s="1"/>
  <c r="G91" i="22"/>
  <c r="J90" i="22"/>
  <c r="G90" i="22"/>
  <c r="G93" i="22" s="1"/>
  <c r="I79" i="22"/>
  <c r="H79" i="22"/>
  <c r="F79" i="22"/>
  <c r="E79" i="22"/>
  <c r="J78" i="22"/>
  <c r="G78" i="22"/>
  <c r="J77" i="22"/>
  <c r="J79" i="22" s="1"/>
  <c r="G77" i="22"/>
  <c r="J76" i="22"/>
  <c r="G76" i="22"/>
  <c r="G79" i="22" s="1"/>
  <c r="I67" i="22"/>
  <c r="H67" i="22"/>
  <c r="F67" i="22"/>
  <c r="E67" i="22"/>
  <c r="J66" i="22"/>
  <c r="G66" i="22"/>
  <c r="J65" i="22"/>
  <c r="J67" i="22" s="1"/>
  <c r="G65" i="22"/>
  <c r="J64" i="22"/>
  <c r="G64" i="22"/>
  <c r="G67" i="22" s="1"/>
  <c r="I59" i="22"/>
  <c r="H59" i="22"/>
  <c r="F59" i="22"/>
  <c r="E59" i="22"/>
  <c r="J58" i="22"/>
  <c r="G58" i="22"/>
  <c r="J57" i="22"/>
  <c r="J59" i="22" s="1"/>
  <c r="G57" i="22"/>
  <c r="J56" i="22"/>
  <c r="G56" i="22"/>
  <c r="G59" i="22" s="1"/>
  <c r="I52" i="22"/>
  <c r="H52" i="22"/>
  <c r="F52" i="22"/>
  <c r="E52" i="22"/>
  <c r="J51" i="22"/>
  <c r="G51" i="22"/>
  <c r="J50" i="22"/>
  <c r="J52" i="22" s="1"/>
  <c r="G50" i="22"/>
  <c r="J49" i="22"/>
  <c r="G49" i="22"/>
  <c r="G52" i="22" s="1"/>
  <c r="I45" i="22"/>
  <c r="H45" i="22"/>
  <c r="F45" i="22"/>
  <c r="J44" i="22"/>
  <c r="G44" i="22"/>
  <c r="J43" i="22"/>
  <c r="G43" i="22"/>
  <c r="G45" i="22" s="1"/>
  <c r="J42" i="22"/>
  <c r="J45" i="22" s="1"/>
  <c r="G42" i="22"/>
  <c r="H38" i="22"/>
  <c r="I37" i="22"/>
  <c r="J37" i="22" s="1"/>
  <c r="H37" i="22"/>
  <c r="F37" i="22"/>
  <c r="F21" i="22" s="1"/>
  <c r="F130" i="22" s="1"/>
  <c r="F296" i="22" s="1"/>
  <c r="F299" i="22" s="1"/>
  <c r="F301" i="22" s="1"/>
  <c r="E37" i="22"/>
  <c r="E21" i="22" s="1"/>
  <c r="E130" i="22" s="1"/>
  <c r="E296" i="22" s="1"/>
  <c r="E299" i="22" s="1"/>
  <c r="E301" i="22" s="1"/>
  <c r="I36" i="22"/>
  <c r="H36" i="22"/>
  <c r="J36" i="22" s="1"/>
  <c r="J20" i="22" s="1"/>
  <c r="G36" i="22"/>
  <c r="G20" i="22" s="1"/>
  <c r="F36" i="22"/>
  <c r="E36" i="22"/>
  <c r="I35" i="22"/>
  <c r="J35" i="22" s="1"/>
  <c r="J38" i="22" s="1"/>
  <c r="H35" i="22"/>
  <c r="F35" i="22"/>
  <c r="F38" i="22" s="1"/>
  <c r="E35" i="22"/>
  <c r="E19" i="22" s="1"/>
  <c r="E124" i="22" s="1"/>
  <c r="E284" i="22" s="1"/>
  <c r="E34" i="22"/>
  <c r="I30" i="22"/>
  <c r="H30" i="22"/>
  <c r="F30" i="22"/>
  <c r="J29" i="22"/>
  <c r="J21" i="22" s="1"/>
  <c r="G29" i="22"/>
  <c r="J28" i="22"/>
  <c r="G28" i="22"/>
  <c r="J27" i="22"/>
  <c r="J30" i="22" s="1"/>
  <c r="G27" i="22"/>
  <c r="G30" i="22" s="1"/>
  <c r="H21" i="22"/>
  <c r="H130" i="22" s="1"/>
  <c r="H296" i="22" s="1"/>
  <c r="H299" i="22" s="1"/>
  <c r="H301" i="22" s="1"/>
  <c r="I20" i="22"/>
  <c r="I127" i="22" s="1"/>
  <c r="F20" i="22"/>
  <c r="F127" i="22" s="1"/>
  <c r="F290" i="22" s="1"/>
  <c r="F293" i="22" s="1"/>
  <c r="F295" i="22" s="1"/>
  <c r="E20" i="22"/>
  <c r="E127" i="22" s="1"/>
  <c r="E290" i="22" s="1"/>
  <c r="E293" i="22" s="1"/>
  <c r="E295" i="22" s="1"/>
  <c r="H19" i="22"/>
  <c r="H124" i="22" s="1"/>
  <c r="I8" i="22"/>
  <c r="H8" i="22"/>
  <c r="J7" i="22"/>
  <c r="J130" i="22" s="1"/>
  <c r="G7" i="22"/>
  <c r="J6" i="22"/>
  <c r="G6" i="22"/>
  <c r="J5" i="22"/>
  <c r="G5" i="22"/>
  <c r="K52" i="23" l="1"/>
  <c r="K224" i="23"/>
  <c r="K212" i="23"/>
  <c r="K247" i="23"/>
  <c r="F249" i="23"/>
  <c r="F266" i="23" s="1"/>
  <c r="F246" i="23"/>
  <c r="G224" i="23"/>
  <c r="E246" i="23"/>
  <c r="E249" i="23"/>
  <c r="H249" i="23"/>
  <c r="H246" i="23"/>
  <c r="I249" i="23"/>
  <c r="I246" i="23"/>
  <c r="G36" i="23"/>
  <c r="G20" i="23" s="1"/>
  <c r="G131" i="23" s="1"/>
  <c r="I20" i="23"/>
  <c r="I131" i="23" s="1"/>
  <c r="G37" i="23"/>
  <c r="G21" i="23" s="1"/>
  <c r="G134" i="23" s="1"/>
  <c r="I21" i="23"/>
  <c r="I134" i="23" s="1"/>
  <c r="I263" i="23" s="1"/>
  <c r="I245" i="23"/>
  <c r="E245" i="23"/>
  <c r="E257" i="23"/>
  <c r="E259" i="23" s="1"/>
  <c r="E263" i="23"/>
  <c r="G112" i="23"/>
  <c r="H121" i="23"/>
  <c r="E254" i="23"/>
  <c r="E266" i="23" s="1"/>
  <c r="E269" i="23" s="1"/>
  <c r="I127" i="23"/>
  <c r="K177" i="23"/>
  <c r="G240" i="23"/>
  <c r="E242" i="23"/>
  <c r="K97" i="23"/>
  <c r="H38" i="23"/>
  <c r="K182" i="23"/>
  <c r="E184" i="23"/>
  <c r="K240" i="23"/>
  <c r="I38" i="23"/>
  <c r="K37" i="23"/>
  <c r="K67" i="23"/>
  <c r="G118" i="23"/>
  <c r="H214" i="23"/>
  <c r="G35" i="23"/>
  <c r="G19" i="23" s="1"/>
  <c r="F263" i="23"/>
  <c r="G59" i="23"/>
  <c r="H127" i="23"/>
  <c r="K232" i="23"/>
  <c r="G52" i="23"/>
  <c r="G97" i="23"/>
  <c r="I122" i="23"/>
  <c r="K118" i="23"/>
  <c r="K127" i="23"/>
  <c r="I128" i="23"/>
  <c r="I257" i="23" s="1"/>
  <c r="I259" i="23" s="1"/>
  <c r="E260" i="23"/>
  <c r="E262" i="23" s="1"/>
  <c r="G45" i="23"/>
  <c r="G127" i="23"/>
  <c r="K201" i="23"/>
  <c r="G177" i="23"/>
  <c r="H19" i="23"/>
  <c r="H128" i="23" s="1"/>
  <c r="H130" i="23" s="1"/>
  <c r="K45" i="23"/>
  <c r="K119" i="23"/>
  <c r="F127" i="23"/>
  <c r="I184" i="23"/>
  <c r="H245" i="23"/>
  <c r="G212" i="23"/>
  <c r="G243" i="23"/>
  <c r="K243" i="23"/>
  <c r="I214" i="23"/>
  <c r="G237" i="23"/>
  <c r="K237" i="23"/>
  <c r="H263" i="23"/>
  <c r="I242" i="23"/>
  <c r="F260" i="23"/>
  <c r="F262" i="23" s="1"/>
  <c r="H239" i="23"/>
  <c r="I239" i="23"/>
  <c r="E156" i="23"/>
  <c r="I156" i="23"/>
  <c r="K183" i="23"/>
  <c r="I213" i="23"/>
  <c r="G67" i="23"/>
  <c r="K156" i="23"/>
  <c r="F184" i="23"/>
  <c r="G30" i="23"/>
  <c r="K59" i="23"/>
  <c r="K79" i="23"/>
  <c r="G115" i="23"/>
  <c r="H122" i="23"/>
  <c r="K149" i="23"/>
  <c r="K19" i="23"/>
  <c r="G79" i="23"/>
  <c r="G201" i="23"/>
  <c r="H213" i="23"/>
  <c r="G232" i="23"/>
  <c r="F239" i="23"/>
  <c r="G156" i="23"/>
  <c r="G258" i="23"/>
  <c r="G268" i="23" s="1"/>
  <c r="G138" i="23"/>
  <c r="F257" i="23"/>
  <c r="F259" i="23" s="1"/>
  <c r="F137" i="23"/>
  <c r="K258" i="23"/>
  <c r="K268" i="23" s="1"/>
  <c r="K138" i="23"/>
  <c r="K8" i="23"/>
  <c r="G8" i="23"/>
  <c r="K30" i="23"/>
  <c r="K115" i="23"/>
  <c r="G119" i="23"/>
  <c r="G120" i="23"/>
  <c r="H268" i="23"/>
  <c r="I138" i="23"/>
  <c r="F156" i="23"/>
  <c r="G181" i="23"/>
  <c r="G184" i="23" s="1"/>
  <c r="I121" i="23"/>
  <c r="E127" i="23"/>
  <c r="E137" i="23"/>
  <c r="E139" i="23" s="1"/>
  <c r="E140" i="23" s="1"/>
  <c r="K163" i="23"/>
  <c r="K112" i="23"/>
  <c r="K120" i="23"/>
  <c r="F38" i="23"/>
  <c r="H133" i="23"/>
  <c r="H136" i="23"/>
  <c r="H138" i="23"/>
  <c r="G149" i="23"/>
  <c r="K170" i="23"/>
  <c r="E239" i="23"/>
  <c r="G192" i="23"/>
  <c r="J218" i="22"/>
  <c r="J217" i="22"/>
  <c r="G127" i="22"/>
  <c r="J127" i="22"/>
  <c r="I290" i="22"/>
  <c r="I293" i="22" s="1"/>
  <c r="I295" i="22" s="1"/>
  <c r="I129" i="22"/>
  <c r="G285" i="22"/>
  <c r="G304" i="22" s="1"/>
  <c r="G134" i="22"/>
  <c r="H284" i="22"/>
  <c r="H287" i="22" s="1"/>
  <c r="H126" i="22"/>
  <c r="J285" i="22"/>
  <c r="J304" i="22" s="1"/>
  <c r="J134" i="22"/>
  <c r="G184" i="22"/>
  <c r="J296" i="22"/>
  <c r="J299" i="22" s="1"/>
  <c r="J301" i="22" s="1"/>
  <c r="J132" i="22"/>
  <c r="J8" i="22"/>
  <c r="I117" i="22"/>
  <c r="G8" i="22"/>
  <c r="I19" i="22"/>
  <c r="I21" i="22"/>
  <c r="I130" i="22" s="1"/>
  <c r="G35" i="22"/>
  <c r="G37" i="22"/>
  <c r="G21" i="22" s="1"/>
  <c r="G130" i="22" s="1"/>
  <c r="J108" i="22"/>
  <c r="J116" i="22"/>
  <c r="H118" i="22"/>
  <c r="F304" i="22"/>
  <c r="J267" i="22"/>
  <c r="J269" i="22" s="1"/>
  <c r="J192" i="22"/>
  <c r="J305" i="22"/>
  <c r="J309" i="22" s="1"/>
  <c r="J288" i="22"/>
  <c r="J292" i="22"/>
  <c r="J294" i="22" s="1"/>
  <c r="J274" i="22"/>
  <c r="H218" i="22"/>
  <c r="E276" i="22"/>
  <c r="H276" i="22"/>
  <c r="H273" i="22"/>
  <c r="H275" i="22" s="1"/>
  <c r="H288" i="22"/>
  <c r="F19" i="22"/>
  <c r="F124" i="22" s="1"/>
  <c r="J19" i="22"/>
  <c r="J22" i="22" s="1"/>
  <c r="H20" i="22"/>
  <c r="H127" i="22" s="1"/>
  <c r="G108" i="22"/>
  <c r="G116" i="22"/>
  <c r="H132" i="22"/>
  <c r="H134" i="22"/>
  <c r="G145" i="22"/>
  <c r="J170" i="22"/>
  <c r="J181" i="22"/>
  <c r="J184" i="22" s="1"/>
  <c r="G264" i="22"/>
  <c r="G266" i="22" s="1"/>
  <c r="G270" i="22"/>
  <c r="G272" i="22" s="1"/>
  <c r="G192" i="22"/>
  <c r="G208" i="22"/>
  <c r="J216" i="22"/>
  <c r="J225" i="22"/>
  <c r="F273" i="22"/>
  <c r="I276" i="22"/>
  <c r="I273" i="22"/>
  <c r="I275" i="22" s="1"/>
  <c r="I134" i="22"/>
  <c r="J153" i="22"/>
  <c r="J156" i="22" s="1"/>
  <c r="J273" i="22"/>
  <c r="J275" i="22" s="1"/>
  <c r="J276" i="22"/>
  <c r="J215" i="22"/>
  <c r="G225" i="22"/>
  <c r="G292" i="22"/>
  <c r="G294" i="22" s="1"/>
  <c r="G274" i="22"/>
  <c r="I38" i="22"/>
  <c r="E123" i="22"/>
  <c r="I304" i="22"/>
  <c r="E133" i="22"/>
  <c r="E135" i="22" s="1"/>
  <c r="E136" i="22" s="1"/>
  <c r="G288" i="22"/>
  <c r="G305" i="22"/>
  <c r="G309" i="22" s="1"/>
  <c r="H234" i="22"/>
  <c r="H235" i="22"/>
  <c r="F305" i="22"/>
  <c r="F309" i="22" s="1"/>
  <c r="F288" i="22"/>
  <c r="E302" i="22"/>
  <c r="E283" i="22"/>
  <c r="G163" i="22"/>
  <c r="I184" i="22"/>
  <c r="G216" i="22"/>
  <c r="G241" i="22"/>
  <c r="I251" i="22"/>
  <c r="E266" i="22"/>
  <c r="E273" i="22" s="1"/>
  <c r="E275" i="22" s="1"/>
  <c r="F274" i="22"/>
  <c r="F276" i="22"/>
  <c r="F302" i="22" s="1"/>
  <c r="H292" i="22"/>
  <c r="H294" i="22" s="1"/>
  <c r="H250" i="22"/>
  <c r="E286" i="22"/>
  <c r="E287" i="22" s="1"/>
  <c r="I286" i="22"/>
  <c r="J241" i="22"/>
  <c r="K239" i="23" l="1"/>
  <c r="K246" i="23"/>
  <c r="F265" i="23"/>
  <c r="E265" i="23"/>
  <c r="I265" i="23"/>
  <c r="H265" i="23"/>
  <c r="K249" i="23"/>
  <c r="G249" i="23"/>
  <c r="G246" i="23"/>
  <c r="H257" i="23"/>
  <c r="K20" i="23"/>
  <c r="K21" i="23"/>
  <c r="E256" i="23"/>
  <c r="K184" i="23"/>
  <c r="K242" i="23"/>
  <c r="I136" i="23"/>
  <c r="G38" i="23"/>
  <c r="G263" i="23"/>
  <c r="E248" i="23"/>
  <c r="G121" i="23"/>
  <c r="G122" i="23"/>
  <c r="K38" i="23"/>
  <c r="G136" i="23"/>
  <c r="K213" i="23"/>
  <c r="G133" i="23"/>
  <c r="G260" i="23"/>
  <c r="G262" i="23" s="1"/>
  <c r="I130" i="23"/>
  <c r="H137" i="23"/>
  <c r="I137" i="23"/>
  <c r="H248" i="23"/>
  <c r="K214" i="23"/>
  <c r="I248" i="23"/>
  <c r="K245" i="23"/>
  <c r="G245" i="23"/>
  <c r="G242" i="23"/>
  <c r="G239" i="23"/>
  <c r="K128" i="23"/>
  <c r="H22" i="23"/>
  <c r="G214" i="23"/>
  <c r="G213" i="23"/>
  <c r="I260" i="23"/>
  <c r="I262" i="23" s="1"/>
  <c r="I133" i="23"/>
  <c r="F140" i="23"/>
  <c r="F139" i="23"/>
  <c r="F254" i="23"/>
  <c r="F248" i="23"/>
  <c r="H260" i="23"/>
  <c r="H262" i="23" s="1"/>
  <c r="H140" i="23"/>
  <c r="G128" i="23"/>
  <c r="G22" i="23"/>
  <c r="K122" i="23"/>
  <c r="K121" i="23"/>
  <c r="I22" i="23"/>
  <c r="G296" i="22"/>
  <c r="G299" i="22" s="1"/>
  <c r="G301" i="22" s="1"/>
  <c r="G132" i="22"/>
  <c r="J235" i="22"/>
  <c r="J234" i="22"/>
  <c r="I305" i="22"/>
  <c r="I309" i="22" s="1"/>
  <c r="I288" i="22"/>
  <c r="G251" i="22"/>
  <c r="G250" i="22"/>
  <c r="H22" i="22"/>
  <c r="F281" i="22"/>
  <c r="F275" i="22"/>
  <c r="F284" i="22"/>
  <c r="F287" i="22" s="1"/>
  <c r="F133" i="22"/>
  <c r="J117" i="22"/>
  <c r="J118" i="22"/>
  <c r="I22" i="22"/>
  <c r="I124" i="22"/>
  <c r="G290" i="22"/>
  <c r="G293" i="22" s="1"/>
  <c r="G295" i="22" s="1"/>
  <c r="G129" i="22"/>
  <c r="H136" i="22"/>
  <c r="E305" i="22"/>
  <c r="E309" i="22" s="1"/>
  <c r="E288" i="22"/>
  <c r="E289" i="22" s="1"/>
  <c r="G117" i="22"/>
  <c r="G118" i="22"/>
  <c r="G273" i="22"/>
  <c r="G275" i="22" s="1"/>
  <c r="G276" i="22"/>
  <c r="H290" i="22"/>
  <c r="H293" i="22" s="1"/>
  <c r="H295" i="22" s="1"/>
  <c r="H129" i="22"/>
  <c r="H135" i="22" s="1"/>
  <c r="H305" i="22"/>
  <c r="H309" i="22" s="1"/>
  <c r="G38" i="22"/>
  <c r="G19" i="22"/>
  <c r="H133" i="22"/>
  <c r="J250" i="22"/>
  <c r="J251" i="22"/>
  <c r="G235" i="22"/>
  <c r="G234" i="22"/>
  <c r="G217" i="22"/>
  <c r="G218" i="22"/>
  <c r="I296" i="22"/>
  <c r="I299" i="22" s="1"/>
  <c r="I301" i="22" s="1"/>
  <c r="I132" i="22"/>
  <c r="H289" i="22"/>
  <c r="H303" i="22"/>
  <c r="J290" i="22"/>
  <c r="J293" i="22" s="1"/>
  <c r="J295" i="22" s="1"/>
  <c r="J129" i="22"/>
  <c r="J124" i="22"/>
  <c r="K131" i="23" l="1"/>
  <c r="K133" i="23" s="1"/>
  <c r="F267" i="23"/>
  <c r="G265" i="23"/>
  <c r="H259" i="23"/>
  <c r="K260" i="23"/>
  <c r="K262" i="23" s="1"/>
  <c r="K22" i="23"/>
  <c r="K134" i="23"/>
  <c r="I139" i="23"/>
  <c r="E270" i="23"/>
  <c r="G248" i="23"/>
  <c r="K257" i="23"/>
  <c r="K259" i="23" s="1"/>
  <c r="K130" i="23"/>
  <c r="I267" i="23"/>
  <c r="I269" i="23" s="1"/>
  <c r="I270" i="23" s="1"/>
  <c r="I140" i="23"/>
  <c r="H139" i="23"/>
  <c r="G257" i="23"/>
  <c r="G259" i="23" s="1"/>
  <c r="G137" i="23"/>
  <c r="G130" i="23"/>
  <c r="K248" i="23"/>
  <c r="G22" i="22"/>
  <c r="G124" i="22"/>
  <c r="I284" i="22"/>
  <c r="I287" i="22" s="1"/>
  <c r="I126" i="22"/>
  <c r="I133" i="22"/>
  <c r="F136" i="22"/>
  <c r="F135" i="22"/>
  <c r="F303" i="22"/>
  <c r="F306" i="22" s="1"/>
  <c r="F307" i="22" s="1"/>
  <c r="F310" i="22" s="1"/>
  <c r="F289" i="22"/>
  <c r="J284" i="22"/>
  <c r="J287" i="22" s="1"/>
  <c r="J126" i="22"/>
  <c r="J133" i="22"/>
  <c r="H306" i="22"/>
  <c r="H307" i="22" s="1"/>
  <c r="H310" i="22" s="1"/>
  <c r="E306" i="22"/>
  <c r="E307" i="22" s="1"/>
  <c r="E310" i="22" s="1"/>
  <c r="F269" i="23" l="1"/>
  <c r="F270" i="23" s="1"/>
  <c r="H267" i="23"/>
  <c r="H269" i="23" s="1"/>
  <c r="H270" i="23" s="1"/>
  <c r="K136" i="23"/>
  <c r="K139" i="23" s="1"/>
  <c r="K263" i="23"/>
  <c r="K137" i="23"/>
  <c r="G267" i="23"/>
  <c r="G269" i="23" s="1"/>
  <c r="G270" i="23" s="1"/>
  <c r="G140" i="23"/>
  <c r="G139" i="23"/>
  <c r="I289" i="22"/>
  <c r="I303" i="22"/>
  <c r="I306" i="22"/>
  <c r="I307" i="22" s="1"/>
  <c r="I310" i="22" s="1"/>
  <c r="I135" i="22"/>
  <c r="I136" i="22"/>
  <c r="J303" i="22"/>
  <c r="J306" i="22"/>
  <c r="J307" i="22" s="1"/>
  <c r="J310" i="22" s="1"/>
  <c r="J289" i="22"/>
  <c r="G284" i="22"/>
  <c r="G287" i="22" s="1"/>
  <c r="G133" i="22"/>
  <c r="G126" i="22"/>
  <c r="J135" i="22"/>
  <c r="J136" i="22"/>
  <c r="K265" i="23" l="1"/>
  <c r="K267" i="23" s="1"/>
  <c r="K269" i="23" s="1"/>
  <c r="K140" i="23"/>
  <c r="G136" i="22"/>
  <c r="G135" i="22"/>
  <c r="G306" i="22"/>
  <c r="G307" i="22" s="1"/>
  <c r="G310" i="22" s="1"/>
  <c r="G289" i="22"/>
  <c r="G303" i="22"/>
  <c r="K270" i="23" l="1"/>
  <c r="AA37" i="9" l="1"/>
  <c r="Y37" i="9"/>
  <c r="U37" i="9"/>
  <c r="Q37" i="9"/>
  <c r="N37" i="9"/>
  <c r="M37" i="9"/>
  <c r="I37" i="9"/>
  <c r="Z36" i="9"/>
  <c r="V36" i="9"/>
  <c r="R36" i="9"/>
  <c r="Z35" i="9"/>
  <c r="V35" i="9"/>
  <c r="R35" i="9"/>
  <c r="Z34" i="9"/>
  <c r="V34" i="9"/>
  <c r="R34" i="9"/>
  <c r="Z33" i="9"/>
  <c r="V33" i="9"/>
  <c r="R33" i="9"/>
  <c r="Z32" i="9"/>
  <c r="V32" i="9"/>
  <c r="R32" i="9"/>
  <c r="Z31" i="9"/>
  <c r="V31" i="9"/>
  <c r="R31" i="9"/>
  <c r="Z30" i="9"/>
  <c r="V30" i="9"/>
  <c r="R30" i="9"/>
  <c r="Z29" i="9"/>
  <c r="V29" i="9"/>
  <c r="R29" i="9"/>
  <c r="Z23" i="9"/>
  <c r="V23" i="9"/>
  <c r="R23" i="9"/>
  <c r="Z22" i="9"/>
  <c r="V22" i="9"/>
  <c r="R22" i="9"/>
  <c r="Z21" i="9"/>
  <c r="V21" i="9"/>
  <c r="R21" i="9"/>
  <c r="Z20" i="9"/>
  <c r="V20" i="9"/>
  <c r="R20" i="9"/>
  <c r="Z19" i="9"/>
  <c r="V19" i="9"/>
  <c r="R19" i="9"/>
  <c r="Z18" i="9"/>
  <c r="V18" i="9"/>
  <c r="R18" i="9"/>
  <c r="Z17" i="9"/>
  <c r="V17" i="9"/>
  <c r="R17" i="9"/>
  <c r="Y16" i="9"/>
  <c r="X16" i="9"/>
  <c r="W16" i="9"/>
  <c r="Z16" i="9" s="1"/>
  <c r="U16" i="9"/>
  <c r="T16" i="9"/>
  <c r="S16" i="9"/>
  <c r="V16" i="9" s="1"/>
  <c r="Q16" i="9"/>
  <c r="P16" i="9"/>
  <c r="O16" i="9"/>
  <c r="R16" i="9" s="1"/>
  <c r="K16" i="9"/>
  <c r="J16" i="9"/>
  <c r="I16" i="9"/>
  <c r="Z15" i="9"/>
  <c r="V15" i="9"/>
  <c r="R15" i="9"/>
  <c r="Z14" i="9"/>
  <c r="V14" i="9"/>
  <c r="R14" i="9"/>
  <c r="Z13" i="9"/>
  <c r="V13" i="9"/>
  <c r="R13" i="9"/>
  <c r="Z11" i="9"/>
  <c r="V11" i="9"/>
  <c r="R11" i="9"/>
  <c r="Z9" i="9"/>
  <c r="V9" i="9"/>
  <c r="R9" i="9"/>
  <c r="Y8" i="9"/>
  <c r="Y10" i="9" s="1"/>
  <c r="X8" i="9"/>
  <c r="X10" i="9" s="1"/>
  <c r="W8" i="9"/>
  <c r="W37" i="9" s="1"/>
  <c r="U8" i="9"/>
  <c r="U10" i="9" s="1"/>
  <c r="T8" i="9"/>
  <c r="T10" i="9" s="1"/>
  <c r="S8" i="9"/>
  <c r="S37" i="9" s="1"/>
  <c r="Q8" i="9"/>
  <c r="Q10" i="9" s="1"/>
  <c r="P8" i="9"/>
  <c r="P10" i="9" s="1"/>
  <c r="O8" i="9"/>
  <c r="O37" i="9" s="1"/>
  <c r="M8" i="9"/>
  <c r="M10" i="9" s="1"/>
  <c r="L8" i="9"/>
  <c r="L10" i="9" s="1"/>
  <c r="K8" i="9"/>
  <c r="K37" i="9" s="1"/>
  <c r="J8" i="9"/>
  <c r="J10" i="9" s="1"/>
  <c r="I8" i="9"/>
  <c r="I10" i="9" s="1"/>
  <c r="Z7" i="9"/>
  <c r="V7" i="9"/>
  <c r="R7" i="9"/>
  <c r="Z6" i="9"/>
  <c r="Z8" i="9" s="1"/>
  <c r="Z37" i="9" s="1"/>
  <c r="V6" i="9"/>
  <c r="V8" i="9" s="1"/>
  <c r="V37" i="9" s="1"/>
  <c r="R6" i="9"/>
  <c r="R8" i="9" s="1"/>
  <c r="R37" i="9" s="1"/>
  <c r="X36" i="8"/>
  <c r="N36" i="8"/>
  <c r="Y35" i="8"/>
  <c r="W35" i="8"/>
  <c r="T35" i="8"/>
  <c r="Q35" i="8"/>
  <c r="Y34" i="8"/>
  <c r="W34" i="8"/>
  <c r="T34" i="8"/>
  <c r="Q34" i="8"/>
  <c r="Y33" i="8"/>
  <c r="W33" i="8"/>
  <c r="T33" i="8"/>
  <c r="Q33" i="8"/>
  <c r="Y32" i="8"/>
  <c r="W32" i="8"/>
  <c r="T32" i="8"/>
  <c r="Q32" i="8"/>
  <c r="Y31" i="8"/>
  <c r="W31" i="8"/>
  <c r="T31" i="8"/>
  <c r="Q31" i="8"/>
  <c r="Y30" i="8"/>
  <c r="W30" i="8"/>
  <c r="T30" i="8"/>
  <c r="Q30" i="8"/>
  <c r="Y29" i="8"/>
  <c r="W29" i="8"/>
  <c r="T29" i="8"/>
  <c r="Q29" i="8"/>
  <c r="Y28" i="8"/>
  <c r="W28" i="8"/>
  <c r="T28" i="8"/>
  <c r="Q28" i="8"/>
  <c r="Y27" i="8"/>
  <c r="Y26" i="8"/>
  <c r="Y25" i="8"/>
  <c r="Y24" i="8"/>
  <c r="Y23" i="8"/>
  <c r="Y22" i="8"/>
  <c r="W22" i="8"/>
  <c r="T22" i="8"/>
  <c r="Q22" i="8"/>
  <c r="Y21" i="8"/>
  <c r="W21" i="8"/>
  <c r="T21" i="8"/>
  <c r="Q21" i="8"/>
  <c r="Y20" i="8"/>
  <c r="W20" i="8"/>
  <c r="T20" i="8"/>
  <c r="Q20" i="8"/>
  <c r="Y19" i="8"/>
  <c r="W19" i="8"/>
  <c r="T19" i="8"/>
  <c r="Q19" i="8"/>
  <c r="W18" i="8"/>
  <c r="T18" i="8"/>
  <c r="Q18" i="8"/>
  <c r="W17" i="8"/>
  <c r="T17" i="8"/>
  <c r="Q17" i="8"/>
  <c r="Y16" i="8"/>
  <c r="W16" i="8"/>
  <c r="T16" i="8"/>
  <c r="Q16" i="8"/>
  <c r="W15" i="8"/>
  <c r="V15" i="8"/>
  <c r="U15" i="8"/>
  <c r="S15" i="8"/>
  <c r="T15" i="8" s="1"/>
  <c r="R15" i="8"/>
  <c r="P15" i="8"/>
  <c r="Y15" i="8" s="1"/>
  <c r="O15" i="8"/>
  <c r="Q15" i="8" s="1"/>
  <c r="K15" i="8"/>
  <c r="J15" i="8"/>
  <c r="I15" i="8"/>
  <c r="Y14" i="8"/>
  <c r="W14" i="8"/>
  <c r="T14" i="8"/>
  <c r="Q14" i="8"/>
  <c r="Y13" i="8"/>
  <c r="W13" i="8"/>
  <c r="T13" i="8"/>
  <c r="Q13" i="8"/>
  <c r="Y12" i="8"/>
  <c r="W12" i="8"/>
  <c r="T12" i="8"/>
  <c r="Q12" i="8"/>
  <c r="Y10" i="8"/>
  <c r="W10" i="8"/>
  <c r="T10" i="8"/>
  <c r="Q10" i="8"/>
  <c r="U9" i="8"/>
  <c r="P9" i="8"/>
  <c r="L9" i="8"/>
  <c r="K9" i="8"/>
  <c r="Y8" i="8"/>
  <c r="W8" i="8"/>
  <c r="T8" i="8"/>
  <c r="Q8" i="8"/>
  <c r="W7" i="8"/>
  <c r="W36" i="8" s="1"/>
  <c r="V7" i="8"/>
  <c r="V36" i="8" s="1"/>
  <c r="U7" i="8"/>
  <c r="U36" i="8" s="1"/>
  <c r="S7" i="8"/>
  <c r="S36" i="8" s="1"/>
  <c r="R7" i="8"/>
  <c r="R36" i="8" s="1"/>
  <c r="P7" i="8"/>
  <c r="P36" i="8" s="1"/>
  <c r="O7" i="8"/>
  <c r="O36" i="8" s="1"/>
  <c r="M7" i="8"/>
  <c r="M36" i="8" s="1"/>
  <c r="L7" i="8"/>
  <c r="L36" i="8" s="1"/>
  <c r="K7" i="8"/>
  <c r="K36" i="8" s="1"/>
  <c r="J7" i="8"/>
  <c r="J9" i="8" s="1"/>
  <c r="I7" i="8"/>
  <c r="I36" i="8" s="1"/>
  <c r="Y6" i="8"/>
  <c r="W6" i="8"/>
  <c r="T6" i="8"/>
  <c r="Q6" i="8"/>
  <c r="Y5" i="8"/>
  <c r="W5" i="8"/>
  <c r="T5" i="8"/>
  <c r="T7" i="8" s="1"/>
  <c r="T36" i="8" s="1"/>
  <c r="Q5" i="8"/>
  <c r="Q7" i="8" s="1"/>
  <c r="Q36" i="8" s="1"/>
  <c r="O10" i="9" l="1"/>
  <c r="R10" i="9" s="1"/>
  <c r="L37" i="9"/>
  <c r="P37" i="9"/>
  <c r="T37" i="9"/>
  <c r="X37" i="9"/>
  <c r="S10" i="9"/>
  <c r="V10" i="9" s="1"/>
  <c r="K10" i="9"/>
  <c r="J37" i="9"/>
  <c r="W10" i="9"/>
  <c r="Z10" i="9" s="1"/>
  <c r="Y36" i="8"/>
  <c r="Y9" i="8"/>
  <c r="Y7" i="8"/>
  <c r="I9" i="8"/>
  <c r="M9" i="8"/>
  <c r="R9" i="8"/>
  <c r="V9" i="8"/>
  <c r="W9" i="8" s="1"/>
  <c r="J36" i="8"/>
  <c r="O9" i="8"/>
  <c r="Q9" i="8" s="1"/>
  <c r="S9" i="8"/>
  <c r="T9" i="8" l="1"/>
  <c r="L28" i="6" l="1"/>
  <c r="K28" i="6"/>
  <c r="J28" i="6"/>
  <c r="I23" i="6"/>
  <c r="I22" i="6"/>
  <c r="I12" i="6"/>
  <c r="I28" i="6" s="1"/>
  <c r="H12" i="6"/>
  <c r="H28" i="6" s="1"/>
  <c r="AA34" i="28" l="1"/>
  <c r="AC34" i="28" l="1"/>
  <c r="AC27" i="28"/>
  <c r="AC37" i="28" s="1"/>
  <c r="AA27" i="28"/>
  <c r="AA37" i="28" s="1"/>
  <c r="AL34" i="28"/>
  <c r="Y34" i="28"/>
  <c r="AJ34" i="28"/>
  <c r="AJ27" i="28"/>
  <c r="AL27" i="28" l="1"/>
  <c r="AL37" i="28" s="1"/>
  <c r="AJ37" i="28"/>
  <c r="AJ5" i="28"/>
  <c r="AL5" i="28" l="1"/>
</calcChain>
</file>

<file path=xl/sharedStrings.xml><?xml version="1.0" encoding="utf-8"?>
<sst xmlns="http://schemas.openxmlformats.org/spreadsheetml/2006/main" count="1494" uniqueCount="314">
  <si>
    <t>BİN TL (000)</t>
  </si>
  <si>
    <t xml:space="preserve">YILDIZ TEKNİK ÜNİVERSİTESİ  YATIRIM PROJELERİNİN 2019-2021  YILI  TAVAN-KURUM  TEKLİFLERİ </t>
  </si>
  <si>
    <t>2018 BÜTÇE KANUNU</t>
  </si>
  <si>
    <t>2019 YILI TEKLİF</t>
  </si>
  <si>
    <t>2020 YILI TEKLİF</t>
  </si>
  <si>
    <t>2021 YILI TEKLİF</t>
  </si>
  <si>
    <t>PROJE NO</t>
  </si>
  <si>
    <t>PROJE ADI</t>
  </si>
  <si>
    <t>BAŞLAMA BİTİŞ</t>
  </si>
  <si>
    <t>YERİ</t>
  </si>
  <si>
    <t>KAREKTERİSTİK</t>
  </si>
  <si>
    <t>PROJE TUTARI</t>
  </si>
  <si>
    <t>BİRİMLER</t>
  </si>
  <si>
    <t>2018 OCAK-HAZIRAN HARCAMA</t>
  </si>
  <si>
    <t>2018 YILSONU HARCAMA TAHMİNİ</t>
  </si>
  <si>
    <t xml:space="preserve">2019 BÜTÇE  TAHMİN </t>
  </si>
  <si>
    <t>2020 BÜTÇE TAHMİN</t>
  </si>
  <si>
    <t xml:space="preserve">2019 KURUM  TEKLİFİ                      </t>
  </si>
  <si>
    <t>2019 TAVAN TEKLİFİ</t>
  </si>
  <si>
    <t>2019 İLAVE İHTİYAÇ</t>
  </si>
  <si>
    <t>2020 KURUM TEKLİFİ</t>
  </si>
  <si>
    <t>2020 TAVAN TEKLİFİ</t>
  </si>
  <si>
    <t>2020 İLAVE İHTİYAÇ</t>
  </si>
  <si>
    <t>2021 KURUM TEKLİFİ</t>
  </si>
  <si>
    <t>2021 TAVAN TEKLİFİ</t>
  </si>
  <si>
    <t>2021 İLAVE İHTİYAÇ</t>
  </si>
  <si>
    <t>YAPILACAK İŞLERİN LİSTESİ</t>
  </si>
  <si>
    <t>ÇEŞİTLİ ÜNİTELERİN ETÜD PROJESİ</t>
  </si>
  <si>
    <t>2018-2018</t>
  </si>
  <si>
    <t>İstanbul</t>
  </si>
  <si>
    <t>Etüt-Proje</t>
  </si>
  <si>
    <t>YAPI İŞLERİ</t>
  </si>
  <si>
    <t>1997H031070</t>
  </si>
  <si>
    <t>Rektörlük ve İdari Bina Yönetim (24.000m2)</t>
  </si>
  <si>
    <t>2019-2021</t>
  </si>
  <si>
    <t>2019-2020</t>
  </si>
  <si>
    <t>2000H031620</t>
  </si>
  <si>
    <t>KAMPÜS ALTYAPISI PROJESİ</t>
  </si>
  <si>
    <t>Doğalgaz Dönüşümü, Elektrik hattı, Kampüs İçi Yol, Kanalizsyon Hattı, Peyzaj, Su İsale Hattı, Telefon Hattı</t>
  </si>
  <si>
    <t>2008H035090</t>
  </si>
  <si>
    <t>BÜYÜK ONARIM</t>
  </si>
  <si>
    <t>Büyük Onarım</t>
  </si>
  <si>
    <t>TOPLAM</t>
  </si>
  <si>
    <t>BAP</t>
  </si>
  <si>
    <t>EĞİTİM SEKTÖRÜ  TOPLAMI</t>
  </si>
  <si>
    <t>2017H040050</t>
  </si>
  <si>
    <t>TAŞKIŞLA HAMAM RESTORASYONU</t>
  </si>
  <si>
    <t>Restorasyon</t>
  </si>
  <si>
    <t>2017H040200</t>
  </si>
  <si>
    <t>DAVUTPAŞA  KAMPÜSÜ MİSAFİRHANE BİNASI RESTORASYONU</t>
  </si>
  <si>
    <t>KÜLTÜR SEKTÖRÜ TOPLAMI</t>
  </si>
  <si>
    <r>
      <t>AÇIK VE KAPALI SPOR TESİSLERİ</t>
    </r>
    <r>
      <rPr>
        <b/>
        <sz val="10"/>
        <color indexed="10"/>
        <rFont val="Arial Tur"/>
        <charset val="162"/>
      </rPr>
      <t/>
    </r>
  </si>
  <si>
    <t>Bakım Onarım</t>
  </si>
  <si>
    <t>SPOR SEKTÖRÜ TOPLAMI</t>
  </si>
  <si>
    <t xml:space="preserve"> </t>
  </si>
  <si>
    <t>TARİHİ SU SARNICININ RESTORASYONU</t>
  </si>
  <si>
    <t>2017-2021</t>
  </si>
  <si>
    <t>KÜTÜPHANE</t>
  </si>
  <si>
    <t>İDARİ VE MALİ İŞLER</t>
  </si>
  <si>
    <t>SKS ÖZGELİR</t>
  </si>
  <si>
    <t>YAYIN ALIMI</t>
  </si>
  <si>
    <t>Basılı Yayın Alımı, Elektronik Yayın Alımı</t>
  </si>
  <si>
    <t>GENEL TOPLAM</t>
  </si>
  <si>
    <t>DKH  ARAŞTIRMA PROJELERİ</t>
  </si>
  <si>
    <t>2018 K120820</t>
  </si>
  <si>
    <t>MODERN AŞI ARAŞTIRMA VE GELİŞTİRME MERKEZİ</t>
  </si>
  <si>
    <t xml:space="preserve"> Bakım Onarım, Bilgi ve İletişim  altyapı Teknolojilerininyenilenmesi   Mak.Teç. T2- 4 Adet Binek (Hibe) ve     T11-a 1 Adet Otobüs (Sürücü dahil en az 27, en fazla 40 kişilik)  (Hibe)                                                         T11- b 1 Adet Otobüs (Sürücü dahil en az 41 kişilik)  (Hibe)</t>
  </si>
  <si>
    <t xml:space="preserve">Büyük Onarım, Makine Teç.Bakım Onarımı, Makine-Teçhizat, Teknolojik Araştırma </t>
  </si>
  <si>
    <t>İleri Araştırma, Yazılım, Makine Teçhizat, Sistem Kurulumu Bilgi-İletişim Tek.</t>
  </si>
  <si>
    <t xml:space="preserve">İleri Araştırma, Makine-teçhizat </t>
  </si>
  <si>
    <t xml:space="preserve">Etüt Proje-  Merkez Binası Yapımı( 7.500 m2)  sistem kurulması Klavuzlu Yol yapımı Mak.Teçhizat Taşıt Alımı ( Demiryolu Taşıt 6 adet) </t>
  </si>
  <si>
    <t>Danışmanlık- İleri Araştırma- Bilgi Teknolojileri-  Yazılım, Makine Teçhizat - Sistem Kurulumu</t>
  </si>
  <si>
    <t>KURUM TEKLİFİ</t>
  </si>
  <si>
    <t>YAKIT PİLİ TEK. AR-GE VE ANALİZ MERKEZİ</t>
  </si>
  <si>
    <t xml:space="preserve">    2019 YILI YATIRIM TEKLİFLERİ TABLOSU</t>
  </si>
  <si>
    <t>KURULUŞ         : YILDIZ TEKNİK ÜNİVERSİTESİ</t>
  </si>
  <si>
    <t>(Bin TL)</t>
  </si>
  <si>
    <t xml:space="preserve"> SIRA NO</t>
  </si>
  <si>
    <t>YER                      (İL VE İLÇE)</t>
  </si>
  <si>
    <t>KARAKTERİSTİK</t>
  </si>
  <si>
    <t xml:space="preserve">İŞİN BAŞLAMA / BİTİŞ TARİHİ </t>
  </si>
  <si>
    <t xml:space="preserve">                  PROJE TUTARI</t>
  </si>
  <si>
    <t xml:space="preserve">            2019  YATIRIMI</t>
  </si>
  <si>
    <t>PROJENİN GEREKÇESİ
( Dayandığı plan  v.s., hizmet vereceği
 alan hk.da kısa bilgi)</t>
  </si>
  <si>
    <t>DIŞ KREDİ</t>
  </si>
  <si>
    <t>ÖZKAYNAK</t>
  </si>
  <si>
    <t>Çeşitli Ünitelerin Etüd Projesi</t>
  </si>
  <si>
    <t>Etüd-Proje ve Müşavirlik</t>
  </si>
  <si>
    <t>2019-2019</t>
  </si>
  <si>
    <t xml:space="preserve">Uygulamalı alanlarda eğitim için gerekli ortamı oluşturmak ve geliştirmek, Davutpaşa Kampüs Projesinin sürekli ve hızlı bir şekilde tamamlanmasını sağlamak                                                                                                                                           *Davutpaşa Kampüsü Misafirhane Binası Restorasyonu mimari uygulama sorumluluğu hizmet alımı işinin yapılması.                                                                                                                                         *Merkez Kütüphane binası uygulama projeleri hizmet alım işinin yapılması.                                                                                                                                *Makine Fakültesi uygulama projeleri hizmet alım işinin yapılması.                                                                                                                          *Zemin etüdü ve sondaj hizmet alımının yapılması. </t>
  </si>
  <si>
    <t>Derslik ve Merkezi Birimler</t>
  </si>
  <si>
    <t>1997-2021</t>
  </si>
  <si>
    <t xml:space="preserve">Uygulamalı alanlarda eğitim için gerekli ortamı oluşturmak ve geliştirmek, Davutpaşa Kampüs Projesinin sürekli ve hızlı bir şekilde tamamlanmasını sağlamak,                                                                                                                                                                      *Davutpaşa Kampusu Rektörlük ve İdari Bina Yapım işi. (24.000 m²) (Başlangıç 2019 - Bitiş 2020)                                                                                                                                              *Makine Fakülte Binası Yapım işi. (35.000 m²) (Başlangıç 2019 - Bitiş  2021)                                                                                                                                                            *Merkez Kütüphane Yapım işi  (15.000 m2) (Başlangıç 2019- Bitiş 2021)     </t>
  </si>
  <si>
    <t>Kampüs Altyapısı</t>
  </si>
  <si>
    <t>Doğalgaz Dönüsümü Elektrik Hattı Kampüs içi Yol .Kanalizasyon Hattı .Peyzaj, Su isate Hattı, Telefon Hattı</t>
  </si>
  <si>
    <t>2000-2021</t>
  </si>
  <si>
    <t>*Davutpaşa Kampüsü  Altyapı Yenilenmesi (Kanalizasyon  elektrik Hatları Telefon  ve benzeri İşler )                                                                                                                                        * Peyzaj   ( Kampüs Geneli Peyzaj Düzenlem İşlerinin yapılması )                                               * Çevre Düzenleme  Otapark Yaya yolları düzenlemeişerinin  yapılması</t>
  </si>
  <si>
    <t>Muhtelif Tadilat ve Onarım</t>
  </si>
  <si>
    <t>2008-2021</t>
  </si>
  <si>
    <t>Büyük Onarımlar Projesi kapsamında Üniversitemiz Kampuslerinde Eğitim ve Hizmet amaçlı kullanılan binalarda ve hizmet alanlarında yıl içinde oluşabilecek  çeşitli onarımların  ve tadilatların yapılması planlanmaktadır.                                                                                                                                  *Taş bina laboratuvar binası tadilat işi.                                                                                   * Mimarlık Fakülte binası elektrik ve yangın tesisatının yenilenmesi.                                                     * Merkez Laboratuvar binası üst katının laboratuvara dönüştürülmesi.                                 * Eğitim hzmet binalarında ısı kazan değişimi                                                                      * Fakülte binaları çatı tadilat işi.</t>
  </si>
  <si>
    <t>Muhtelif İşler</t>
  </si>
  <si>
    <t xml:space="preserve">Davutpaşa Kampüsnde Bilgi İşlem Alt yapısının yenilenmesi için gerekli olan altyapı için ihtiyaç duyulan  çalışmların yapılabilmesi ve gerekli altyapı düzenlemelerinin yapılması planlanmaktadır.   Eğitim öğretim ve araştırma için teknoloji altyapısını geliştirmek, Öğrenci ve öğretim üyeleri için kaliteli bir bilişim altyapısı oluşturmak ve sürekli geliştirmek, Uygulamalı alanlarda eğitim için gerekli ortamı oluşturmak ve geliştirmek, Fakülte,Enstitü ,Yüksekokulların ve İdari Birimlerin ihtiyacı  olan çeşitli makine, cihaz ve programların alınması ve bozulan veya bakımının yapılması gereken taşıt ve makinaların .ve program güncellemelerinin yapılması microsoft, adobe ve SPSS lisans bedellerinin ödenmesi planlanmaktadıraktadır.Sağlık Kültür Daire Başkanlığı bünyesinde bulunan öğrenci yurtları, öğrenci kulupleri ve misafirhanelerin çeşitli mefruşat ve demirbaş alımlarının yapılması .Öğrenci ve personel yemekhanesine çeşitli teçhizatların alınması  Davutpaşa kampüsünde  bulunan Sağlık Merkezimiz (Revir ) için çeşitli sağlık cıhazlarının alınması planlanmaktadır.   Taşıt Planlamasında hurdaya ayrılan 6 adet T-2 binek otomobil yerine, 4 adet T-2 binek otomobil (hibe) ve T11-a 1 Adet Otobüs (Sürücü dahil en az 27, en fazla 40 kişilik) (hibe), T11-b 1 Adet Otobüs (Sürücü dahil en az 41 kişilik) (hibe) ile Üniversite Hizmetlerinde kullanmak için alınması planlanmaktadır. </t>
  </si>
  <si>
    <t>Yayın Alımı</t>
  </si>
  <si>
    <t xml:space="preserve">Basılı  yayın  alımı Elektronik Yayın Alımı </t>
  </si>
  <si>
    <t>Üniversitemiz akademik, idari personelin ve  öğrencilerinin eğitim ve kültür çalışmalarını yürütürken  ihtiyaç duyduğu  bilgiye ulaşabilmesi için   Merkez,  Davutpaşa ve şube kütüphanelerindeki  basılı, elektronik ve görüntülü yayın koleksiyonunu Üniversitemizin eğitim ihtiyaçları doğrultusunda geliştirmek.ve bu amaçla güncel, bilimsel basılı kitap, süreli yayın ve elektronik ortamda yayın alımı  yapılması planlanmaktadır.</t>
  </si>
  <si>
    <t>Tarihi Su Sarnıcının Restorasyonu</t>
  </si>
  <si>
    <t>Davutpaşa Kampüsünde yer alan tarihi su sarnıcının restorasyon işlerinin 2021 Yılı sonunda tamamlanması planlanmaktadır.</t>
  </si>
  <si>
    <t>Davutpaşa Kampüsü Misafirhane Binası Restorasyonu</t>
  </si>
  <si>
    <t>2017-2019</t>
  </si>
  <si>
    <t>Davutpaşa Kampüsünde yer alan tarihi yapının Restorasyon  projeleri hazırlanmış  T.C. Kültür Bakanlığı İstanbul Kültür Varlıklarını Koruma Kurulunca onayı alınmış ve Restorasyon  ihalesi  yapılmıştır. Davutpaşa Kampüsü Misafirhane Binasının Restorasyon İşleri 2021 Yılı sonunda tamamlanması planlanmaktadır.</t>
  </si>
  <si>
    <t>Açık Kapalı Spor Tesisleri</t>
  </si>
  <si>
    <t>Bakım-Onarım</t>
  </si>
  <si>
    <t>2018-2021</t>
  </si>
  <si>
    <t>Davutpaşa kampüsünde bulunan açık-kapalı spor salonlarının bakım-onarımlarının yapılması planlanmaktadır.</t>
  </si>
  <si>
    <t>Siber Güvenlik ve Büyük Veri Araştırma Laboratuvarı</t>
  </si>
  <si>
    <t>Siber Güvenlik alanında mevcut problere somut çözümler üretebilen gelişmiş Yapay Zeka Modellerinin geliştirilebilmesine imkan sağlamak adına, Büyük Veri üzerinde analiz, sınıflandırms,makine öğrenmesi ve derin öğrenme tekniklerinin uygulanabilmesine olanak sağlayacak yetenek ve işlem kapasitesine sahip altaypının kurulması ve bu altyapının sağlayacağı imkanlar ile lisans, yüksek lisans ve doktora programları altında ilgili çağrı alanında proje, tez, bilimsel yayın ve patent çalışmaları yapılabilmesine olanak sağlanması amaçlanmaktadır.</t>
  </si>
  <si>
    <t>Yakıt Pili Tek. AR-GE ve Analiz Merkezi</t>
  </si>
  <si>
    <t>Bu projede, Ulusal Enerji Ar-Ge ve Yenilik Stratejisi kapsamında, ülkemizin öncelikli araştırma konuları arasında yer alan Yakıt Pili Teknolojileri alanında, Türkiye'deki enerji araştırmaları alt yapısının iyileştirilmesine yönelik strateji ve eylem planı geliştirmek için bir araştırma-geliştirme ve analiz laboratuvarının kurulması amaçlanmaktadır.</t>
  </si>
  <si>
    <t>Hidrodinamik Araştırma Laboratuarı</t>
  </si>
  <si>
    <t xml:space="preserve">İleri Araştırma-Makine teçhizat Büyük Onarım (Mevcut Model basenine düzensiz ve yönsel dalga üretici ile sönümlendirme sistemlerinin kurulması </t>
  </si>
  <si>
    <t>Akıllı Ulaştırma Sistemleri Araştırma Merkezi  ve Hattı Projesi</t>
  </si>
  <si>
    <t>Modern Aşı Araştırma ve Geliştirme Merkezi</t>
  </si>
  <si>
    <t>YTÜ Biyomühendislik Bölümü'nde Bölümü'nde kuruluş tarihi olan 2002'den beri, başta TÜBİTAK,İSTKA, TAGEM ve YTÜ-BAP olmak üzere çeşitli kurumlardan alınan desteklerle birçpk hastalığa karşı aşı çalışması yürütülmüş ve bu aşı projeleri kapsamında geleneksel ve nano-aşılara yönelik çalışmalar, in vitro kültür sistemlerinde ve in vivo deneysel hayvan modellerinde incelenmiş ve etkin aşı adayı formülasyonları elde edilmiştir. Önerilen projenin amacı, şimdiye kadar bölümümüzde üretilmiş aşı adaylarının ürüne dönüştürülebilecek donanıma sahip tek bir merkezde toplanması ve ürüne dönüştürülüp ticarileştirilerek ülke ekonomisine katkıda bulunmasını sağlamaktır.</t>
  </si>
  <si>
    <t xml:space="preserve">Yazılım Tanımlı Depolama ve Yazılım Tanımlı Ağ Mimarisinde  Bulut  Bilişim Yeteneklerine Sahip  Araştırma  Merkezi Kurulması </t>
  </si>
  <si>
    <t xml:space="preserve">Bu proje kapsamında bulut mimarisine uygun olarak tasarlanan modern veri merkezlerindeki dağıtık mimari üzerine oturtulmuş depolama ve ağ sanallaştırmasının büyük veri içeren uygulamalar için uygunluğunun 
a) Ölçeklenebilme
b) Yedeklenebilme
c) Performans
d) Optimizasyon
e) Güvenlik
f) Yönetilebilme
g) Kurtarılabilirlik
h) Güvenilirlik
değerlendirmesi yapılacaktır.
Proje kapsamında kurulması planlanan araştırma merkezi ile üniversitemiz idari personelinin bilişim ihtiyaçlarına ve ülkemiz lisans, yüksek lisans, doktora öğrencileri ile öğretim üyelerinin akademik çalışma ve araştırmalarına aşağıdaki katkılar sağlanacaktır:
• Yazılım Tanımlı Depolama alanında bil-yap oluşturulması
• Yazılım Tanımlı Ağ alanında bil-yap oluşturulması
• Masaüstü sanallaştırma ortamının oluşturulması
• Büyük veri araştırmaları için gerekli ortamın oluşturulması
• Veri madenciliği araştırmaları için gerekli ortamın oluşturulması
• Değişken ihtiyaçlara bağlı olarak yönetilebilen ve izlenebilen sanal ortamların oluşturulması
Yukarıda maddeler halinde belirtilen hizmetlerin hazırlanması, geliştirilmesi ve ihtiyaca yönelik olarak optimize edilmesi ülkemizin bilimsel hedeflerine ulaşmasına katkı sağlayacağı gibi her katkı açısından etkin ve yetkin personel yetiştirilmesine de imkan verecektir.
</t>
  </si>
  <si>
    <r>
      <t xml:space="preserve">NOT: </t>
    </r>
    <r>
      <rPr>
        <sz val="20"/>
        <rFont val="Calibri"/>
        <family val="2"/>
        <charset val="162"/>
        <scheme val="minor"/>
      </rPr>
      <t>Sadece yeni projelere yer verilecektir,
         Devam eden, eski yıllardan devreden projeler hariçtir.</t>
    </r>
  </si>
  <si>
    <t xml:space="preserve">     MUHTELİF İŞLER PROJESİ                                </t>
  </si>
  <si>
    <t>2022 YILI TEKLİF</t>
  </si>
  <si>
    <t>2022 KURUM TEKLİFİ</t>
  </si>
  <si>
    <t>2022 TAVAN TEKLİFİ</t>
  </si>
  <si>
    <t xml:space="preserve"> Bakım Onarım, Bilgi ve İletişim   Teknolojileri ,Kesin Hesap  Makine-Teçhizat </t>
  </si>
  <si>
    <t>2018-2020</t>
  </si>
  <si>
    <t>2018-2019 YILI ARTIŞ ORANI</t>
  </si>
  <si>
    <t xml:space="preserve">GENEL </t>
  </si>
  <si>
    <t xml:space="preserve">DEVAM EDEN PROJE </t>
  </si>
  <si>
    <t>EĞİTİM SEKTÖRÜ</t>
  </si>
  <si>
    <t>2018 BUTÇE ÖDENEĞİ</t>
  </si>
  <si>
    <t>2019 YENİ KARAKTERİSTİK TEKLİFİ</t>
  </si>
  <si>
    <t>Yeni Proje</t>
  </si>
  <si>
    <t>MUHTELİF İŞLER PROJESİ</t>
  </si>
  <si>
    <t>2017-2018</t>
  </si>
  <si>
    <t>2018H050730</t>
  </si>
  <si>
    <r>
      <t>DERSLİK VE MERKEZİ BİRİMLER PROJESİ</t>
    </r>
    <r>
      <rPr>
        <b/>
        <sz val="20"/>
        <color indexed="60"/>
        <rFont val="Arial"/>
        <family val="2"/>
        <charset val="162"/>
      </rPr>
      <t xml:space="preserve"> </t>
    </r>
  </si>
  <si>
    <t>Sağlık (1.500 m2), Yönetim (25.500 m2)</t>
  </si>
  <si>
    <t>Yönetim (74.000 m2)</t>
  </si>
  <si>
    <t>Mediko Sosyal Sağlık (1.500m2)+250 m2 =1.750m2</t>
  </si>
  <si>
    <t>Bilgi İşlem Binası Yönetim (1.500m2)+531m2=2.031 m2</t>
  </si>
  <si>
    <t>Makine Fakültesi  Binası Yapımı                         ( 35.000m2)</t>
  </si>
  <si>
    <t>Merkez Kütüphane Binası(15.000m2)</t>
  </si>
  <si>
    <t>2018K120820</t>
  </si>
  <si>
    <t>HİDRODİNAMİK ARAŞTIRMA LABORATUVARI PROJESİ</t>
  </si>
  <si>
    <t>SİBER GÜVENLİK VE BÜYÜK VERİ ARAŞTIRMA LABORATUVARI</t>
  </si>
  <si>
    <t>AKILLI ULAŞTIRMA SİSTEMLERİ ARAŞTIRMA MERKEZİ VE HATTI PROJESİ</t>
  </si>
  <si>
    <t>YAZILIM TANIMLI DEPOLAMA VE YAZILIM TANIMLI AĞ MİMARİSİNDE BULUT BİLİŞİM YETENEKLERİNE SAHİP ARAŞTIRMA MERKEZİ KURULMASI</t>
  </si>
  <si>
    <r>
      <rPr>
        <b/>
        <i/>
        <sz val="20"/>
        <color indexed="12"/>
        <rFont val="Calibri"/>
        <family val="2"/>
        <charset val="162"/>
      </rPr>
      <t>NOT:</t>
    </r>
    <r>
      <rPr>
        <b/>
        <i/>
        <sz val="20"/>
        <color indexed="8"/>
        <rFont val="Calibri"/>
        <family val="2"/>
        <charset val="162"/>
      </rPr>
      <t xml:space="preserve">  2016 -2018 Yılları Yatırım Teklifinde  SKS'nin  Özgelirden karşılanacak Mühtelif İşler Projesindeki Ödenek Teklifleri 2014-2015 yıllarında  </t>
    </r>
  </si>
  <si>
    <t xml:space="preserve">  Sağlık Kültürdeki Gelir Düşüşü  ve buna karşılık zorunlu giderlerindeki artış nedeniyle elde edilen gelir sermaye giderlerini karşılayamaz </t>
  </si>
  <si>
    <t>duruma gelmiştir.  Bu nedenle 2016 yılında  Mühtelif İşler Projesinde SKS den   özgelirlerinden ödenek teklfi yapılmamış Buna  karşılık</t>
  </si>
  <si>
    <t>Kalkınma  Bakanlığından  Hazine Ödeneğinden karşılanması için teklf edilmiştir.</t>
  </si>
  <si>
    <t>2019 SEKTÖR TAVANLARI</t>
  </si>
  <si>
    <t>2020 SEKTÖR TAVANLARI</t>
  </si>
  <si>
    <t>2021 SEKTÖR TAVANLARI</t>
  </si>
  <si>
    <r>
      <t>DERSLİK VE MERKEZİ BİRİMLER PROJESİ</t>
    </r>
    <r>
      <rPr>
        <b/>
        <sz val="12"/>
        <color indexed="60"/>
        <rFont val="Calibri"/>
        <family val="2"/>
        <charset val="162"/>
        <scheme val="minor"/>
      </rPr>
      <t xml:space="preserve"> </t>
    </r>
  </si>
  <si>
    <t>Makine Fakültesi  Binası Yapımı                ( 35.000m2)</t>
  </si>
  <si>
    <t>TAVAN TEKLİFİ</t>
  </si>
  <si>
    <t>HAZİNE</t>
  </si>
  <si>
    <t>YILDIZ TEKNİK ÜNİVERSİTESİ YATIRIM   ÖDENEK-HARCAMA  VE KURUM VE TAVAN TEKLİFİ</t>
  </si>
  <si>
    <t>PROJENİN ADI</t>
  </si>
  <si>
    <t>m2</t>
  </si>
  <si>
    <t>1997-2022</t>
  </si>
  <si>
    <t>Adet</t>
  </si>
  <si>
    <t>Türkçe Dilde Basılı Kitap Alımı</t>
  </si>
  <si>
    <t>Yabancı Dilde Basılı Kitap Alımı</t>
  </si>
  <si>
    <t>Elektronik Veritabanı Alımı</t>
  </si>
  <si>
    <t>2020-2021</t>
  </si>
  <si>
    <t>2020-2020</t>
  </si>
  <si>
    <t>SIRA NO</t>
  </si>
  <si>
    <r>
      <t>İnşaat Fakültesi İnşaat Mühendisliği Bölümü 5,000 m</t>
    </r>
    <r>
      <rPr>
        <vertAlign val="superscript"/>
        <sz val="22"/>
        <color theme="1"/>
        <rFont val="Calibri"/>
        <family val="2"/>
        <charset val="162"/>
        <scheme val="minor"/>
      </rPr>
      <t>2</t>
    </r>
    <r>
      <rPr>
        <sz val="22"/>
        <color theme="1"/>
        <rFont val="Calibri"/>
        <family val="2"/>
        <charset val="162"/>
        <scheme val="minor"/>
      </rPr>
      <t xml:space="preserve"> kapalı alana kurulmuş olan Laboratuvarda mevcut  37m x 30.6m boyutlarında mevcut model basenine yerleştirilmesi planlanan düzensiz ve yönsel dalga üreteci ile sönümlendirme sistemleri yardımıyla gerek İnşaat Fakültesi İnşaat Mühendisliği gerekse Gemi İnşaatı ve Denizcilik Fakültesi eğitim, araştırma ve uygulama projelerine hizmet vermesi amaçlanmaktadır.</t>
    </r>
  </si>
  <si>
    <r>
      <t>Üniversitemiz geçmişten aldığı bu misyon ile bugün de akıllı raylı sistemler alanında öncü olarak ülkemizi bu alanda ileriye taşımayı hedeflemektedir. Bu amaçla, Davutpaşa Kampüsü içerisinde “Akıllı (Otonom) Toplu Taşıma Araç ve Sistemleri Araştırma Merkezi” kurulması planlanmaktadır. Ayrıca bu proje ile birlikte, temel fonksiyonu merkezin uygulama hattı olmakla birlikte Davutpaşa Kampüsü içerisindeki ulaşım problemine de hizmet vermesi planlanan bir akıllı ulaşım hattı da kurulması hedeflenmektedir.Bu sistem tam otomasyona sahip AGT (Automated Guideway Transit) sistemi olup, kontrolü bilgisayar aracılığı ile yapılan, sabit bir kılavuz yol üzerinde değişik aralıklar ile işletilebilen modüler araçlarla Davutpaşa Kampüs içi ulaşım sorunu çözülecektirÜniversitemiz geçmişten aldığı bu misyon ile bugün de akıllı raylı sistemler alanında öncü olarak ülkemizi bu alanda ileriye taşımayı hedeflemektedir. Bu amaçla, Davutpaşa Kampüsü içerisinde “</t>
    </r>
    <r>
      <rPr>
        <sz val="22"/>
        <color rgb="FF000000"/>
        <rFont val="Calibri"/>
        <family val="2"/>
        <charset val="162"/>
        <scheme val="minor"/>
      </rPr>
      <t>Akıllı (Otonom) Toplu Taşıma Araç ve Sistemleri Araştırma Merkezi” kurulması</t>
    </r>
    <r>
      <rPr>
        <sz val="22"/>
        <color theme="1"/>
        <rFont val="Calibri"/>
        <family val="2"/>
        <charset val="162"/>
        <scheme val="minor"/>
      </rPr>
      <t xml:space="preserve"> planlanmaktadır.  Ayrıca bu proje ile birlikte, temel fonksiyonu merkezin uygulama hattı olmakla birlikte Davutpaşa Kampüsü içerisindeki ulaşım problemine de hizmet vermesi planlanan bir akıllı ulaşım hattı da kurulması hedeflenmektedir.</t>
    </r>
  </si>
  <si>
    <r>
      <rPr>
        <b/>
        <sz val="22"/>
        <color indexed="10"/>
        <rFont val="Calibri"/>
        <family val="2"/>
        <charset val="162"/>
        <scheme val="minor"/>
      </rPr>
      <t xml:space="preserve">1- </t>
    </r>
    <r>
      <rPr>
        <b/>
        <sz val="22"/>
        <rFont val="Calibri"/>
        <family val="2"/>
        <charset val="162"/>
        <scheme val="minor"/>
      </rPr>
      <t xml:space="preserve">Davutpaşa Kampüsü  Rektörlük ve  İdari Bina Yapımı  </t>
    </r>
    <r>
      <rPr>
        <sz val="22"/>
        <rFont val="Calibri"/>
        <family val="2"/>
        <charset val="162"/>
        <scheme val="minor"/>
      </rPr>
      <t xml:space="preserve"> (</t>
    </r>
    <r>
      <rPr>
        <b/>
        <sz val="22"/>
        <rFont val="Calibri"/>
        <family val="2"/>
        <charset val="162"/>
        <scheme val="minor"/>
      </rPr>
      <t xml:space="preserve">24.000.- m2)                       </t>
    </r>
    <r>
      <rPr>
        <sz val="22"/>
        <color indexed="10"/>
        <rFont val="Calibri"/>
        <family val="2"/>
        <charset val="162"/>
        <scheme val="minor"/>
      </rPr>
      <t xml:space="preserve">         </t>
    </r>
    <r>
      <rPr>
        <sz val="22"/>
        <rFont val="Calibri"/>
        <family val="2"/>
        <charset val="162"/>
        <scheme val="minor"/>
      </rPr>
      <t>Başlangıç</t>
    </r>
    <r>
      <rPr>
        <sz val="22"/>
        <color indexed="10"/>
        <rFont val="Calibri"/>
        <family val="2"/>
        <charset val="162"/>
        <scheme val="minor"/>
      </rPr>
      <t xml:space="preserve"> </t>
    </r>
    <r>
      <rPr>
        <sz val="22"/>
        <color indexed="8"/>
        <rFont val="Calibri"/>
        <family val="2"/>
        <charset val="162"/>
        <scheme val="minor"/>
      </rPr>
      <t xml:space="preserve">  2019 - Bitiş 2020                                     </t>
    </r>
    <r>
      <rPr>
        <b/>
        <sz val="22"/>
        <color indexed="10"/>
        <rFont val="Calibri"/>
        <family val="2"/>
        <charset val="162"/>
        <scheme val="minor"/>
      </rPr>
      <t>2-</t>
    </r>
    <r>
      <rPr>
        <sz val="22"/>
        <color indexed="10"/>
        <rFont val="Calibri"/>
        <family val="2"/>
        <charset val="162"/>
        <scheme val="minor"/>
      </rPr>
      <t xml:space="preserve"> </t>
    </r>
    <r>
      <rPr>
        <b/>
        <sz val="22"/>
        <rFont val="Calibri"/>
        <family val="2"/>
        <charset val="162"/>
        <scheme val="minor"/>
      </rPr>
      <t xml:space="preserve">Makine Fakültesi Binası Yapımı (35.000 m2) </t>
    </r>
    <r>
      <rPr>
        <sz val="22"/>
        <rFont val="Calibri"/>
        <family val="2"/>
        <charset val="162"/>
        <scheme val="minor"/>
      </rPr>
      <t xml:space="preserve">Başlangıç 2019- Bitiş 2021                                       </t>
    </r>
    <r>
      <rPr>
        <b/>
        <sz val="22"/>
        <color indexed="10"/>
        <rFont val="Calibri"/>
        <family val="2"/>
        <charset val="162"/>
        <scheme val="minor"/>
      </rPr>
      <t>3-</t>
    </r>
    <r>
      <rPr>
        <sz val="22"/>
        <color indexed="10"/>
        <rFont val="Calibri"/>
        <family val="2"/>
        <charset val="162"/>
        <scheme val="minor"/>
      </rPr>
      <t xml:space="preserve"> </t>
    </r>
    <r>
      <rPr>
        <b/>
        <sz val="22"/>
        <rFont val="Calibri"/>
        <family val="2"/>
        <charset val="162"/>
        <scheme val="minor"/>
      </rPr>
      <t xml:space="preserve">Merkez Kütüphane Yapımı (2019-2020) </t>
    </r>
    <r>
      <rPr>
        <sz val="22"/>
        <rFont val="Calibri"/>
        <family val="2"/>
        <charset val="162"/>
        <scheme val="minor"/>
      </rPr>
      <t xml:space="preserve">Başlangıç 2019-Bitiş 2020  </t>
    </r>
  </si>
  <si>
    <t xml:space="preserve"> Bakım Onarım, Bilgi ve İletişim  altyapı Teknolojilerinin  yenilenmesi   Mak.Teç. T2- 4 Adet Binek (Hibe) ve     T11-a 1 Adet Otobüs (Sürücü dahil en az 27, en fazla 40 kişilik)  (Hibe)                                                         T11- b 1 Adet Otobüs (Sürücü dahil en az 41 kişilik)  (Hibe)</t>
  </si>
  <si>
    <r>
      <rPr>
        <sz val="14"/>
        <color indexed="10"/>
        <rFont val="Arial"/>
        <family val="2"/>
        <charset val="162"/>
      </rPr>
      <t>1</t>
    </r>
    <r>
      <rPr>
        <sz val="14"/>
        <color indexed="8"/>
        <rFont val="Arial"/>
        <family val="2"/>
        <charset val="162"/>
      </rPr>
      <t xml:space="preserve">-Davutpaşa Kampüsü  Altyapı Yenilenmesi (Kanalizasyon  elektrik Hatları Telefon )  </t>
    </r>
  </si>
  <si>
    <r>
      <rPr>
        <sz val="14"/>
        <color indexed="10"/>
        <rFont val="Arial"/>
        <family val="2"/>
        <charset val="162"/>
      </rPr>
      <t>2-</t>
    </r>
    <r>
      <rPr>
        <sz val="14"/>
        <color indexed="8"/>
        <rFont val="Arial"/>
        <family val="2"/>
        <charset val="162"/>
      </rPr>
      <t xml:space="preserve"> Peyzaj   ( Kampüs Geneli Peyzaj Düzenlem İşlerinin yapılması                        </t>
    </r>
  </si>
  <si>
    <r>
      <rPr>
        <b/>
        <sz val="14"/>
        <color indexed="10"/>
        <rFont val="Arial Tur"/>
        <charset val="162"/>
      </rPr>
      <t xml:space="preserve">3- </t>
    </r>
    <r>
      <rPr>
        <sz val="14"/>
        <rFont val="Arial Tur"/>
        <charset val="162"/>
      </rPr>
      <t>Çevre Düzenleme  Otapark Yaya yolları Düzenleme Yapılması</t>
    </r>
  </si>
  <si>
    <t>Türkçe Dilde Basılı Dergi Alımı</t>
  </si>
  <si>
    <t>Başlık</t>
  </si>
  <si>
    <t>Elektronik Dergi Alımı</t>
  </si>
  <si>
    <t>Elektronik Kitap Alımı</t>
  </si>
  <si>
    <t>2020 BASILI YAYIN ALIM TEKLFİ</t>
  </si>
  <si>
    <t>2020 ELEKTRONİK YAYIN ALIM TEKLİFİ</t>
  </si>
  <si>
    <t>470.000.-</t>
  </si>
  <si>
    <t>2019 ÖDENEĞİ</t>
  </si>
  <si>
    <t>PROJE  YILI</t>
  </si>
  <si>
    <t>EK ÖDENEK İHTİYACI</t>
  </si>
  <si>
    <t>Makine Fakültesi Binası Yapım İşi (30.000m2)</t>
  </si>
  <si>
    <t>2a</t>
  </si>
  <si>
    <t>2b</t>
  </si>
  <si>
    <t>Büyük Onarım Projesi</t>
  </si>
  <si>
    <t>Yayın Alımları</t>
  </si>
  <si>
    <t>muhtelif  işler projesi</t>
  </si>
  <si>
    <t>BÜTÇE TÜRÜ</t>
  </si>
  <si>
    <t xml:space="preserve">HAZİNE </t>
  </si>
  <si>
    <t>SKS</t>
  </si>
  <si>
    <t>İCMAL</t>
  </si>
  <si>
    <t>Açık ve Kapalı Spor  Tesisleri</t>
  </si>
  <si>
    <t>Davutpaşa Kampüsü Misafirhane Binası restorasyonu</t>
  </si>
  <si>
    <t>Tarihi Su Sarnıcı Restorasyonu</t>
  </si>
  <si>
    <t>Hidrodinamik Araştırma Laboratuvarı  Projesi</t>
  </si>
  <si>
    <t>HİBE</t>
  </si>
  <si>
    <t>2020  -2022 YATIRIM TEKLİFLERİ ÖZETLERİ</t>
  </si>
  <si>
    <t>KÜLTÜR SEKTÖRÜ</t>
  </si>
  <si>
    <t>SPOR SEKTÖRÜ</t>
  </si>
  <si>
    <t>DHK SEKTÖRÜ</t>
  </si>
  <si>
    <t>kurum icmali</t>
  </si>
  <si>
    <t>HİBE  HARİÇ  TOPLAM</t>
  </si>
  <si>
    <t>HİBE HARİÇ TOPLAM</t>
  </si>
  <si>
    <t xml:space="preserve">İLAVE ÖDENEK İHTİYACI : Veritabanı ödemeleri döviz kuruna bağlı olduğundan sürekli artış göstermektedir. Normal şartlarda önceki yıla oranla %3-%5 ekleme yaparak  hesapladığımız veritabanı ödemeleri için bütçenin büyük bir kısmını ayırmamız gerekmektedir. Stratejik plan kapsamında her yıl performansımızı arttırmak amaçlı yeni veri tabanı üyeliği eklemek hedeflerimiz arasındadır. Ayrıca ödemelere %18 oranında KDV de eklenmektedir. 2019 yılında veri tabanları için ödeyeceğimiz yaklaşık rakam 3.250.000 TL'dir.Her yıl koleksiyonumuza eklediğimiz basılı/elektronik kitap ve dergiler ile birlikte bu rakam 2020 yılında yaklaşık 4.000.000 TL olacaktır. Koleksiyon bütünlüğümüzü koruyabilmek ve en az + bir abonelik yaparak hedefimizi tutturabilmemiz için ilave ödeneğe ihtiyaç duymaktayız. 
</t>
  </si>
  <si>
    <t xml:space="preserve">Davutpaşa  Kampüsü Rektörlük ve İdari  Bina  Yapımı  (10.000 m2 </t>
  </si>
  <si>
    <t>Merkez Kütüphane Binası Yapım İşi ( 10.000m2)</t>
  </si>
  <si>
    <t>2ba</t>
  </si>
  <si>
    <t>2bb</t>
  </si>
  <si>
    <t>EĞİTİM SEKTÖRÜ                            ( Proje sayısı 7)</t>
  </si>
  <si>
    <t xml:space="preserve">16 Proje </t>
  </si>
  <si>
    <t xml:space="preserve">1- </t>
  </si>
  <si>
    <t>Makine Fakültesi Uygulama Projeleri Hizmet Alım İşi</t>
  </si>
  <si>
    <t>Merkez Kütüphane ve ve Makine Fakültesi Zemin Etüdü ve Sondaj Hizmet Alım İşi</t>
  </si>
  <si>
    <t>Restorasyon İşleri için Mimari ve Uygulama Sorumluluğu  Hizmet Alım İşi</t>
  </si>
  <si>
    <t>4-</t>
  </si>
  <si>
    <t xml:space="preserve">Mimari Statik Mekanik Tesisat ,Elektrik Tesisatı ve Zemin Etüdü Uygulama ve </t>
  </si>
  <si>
    <t>Avan Proje  hizmet Alımları İşlerinin  yapılması</t>
  </si>
  <si>
    <t>2-</t>
  </si>
  <si>
    <r>
      <rPr>
        <b/>
        <sz val="12"/>
        <color rgb="FFFF0000"/>
        <rFont val="Calibri"/>
        <family val="2"/>
        <charset val="162"/>
        <scheme val="minor"/>
      </rPr>
      <t xml:space="preserve">1- </t>
    </r>
    <r>
      <rPr>
        <b/>
        <sz val="12"/>
        <color theme="1"/>
        <rFont val="Calibri"/>
        <family val="2"/>
        <charset val="162"/>
        <scheme val="minor"/>
      </rPr>
      <t>EĞİTİM HİZMET BİNALARINDA(İNŞ. FAK. - G BLOK - KÜTÜPHANE BİNASI - EĞİTİM FAK. İİBF.) ISI KAZAN DEĞİŞİMİ)</t>
    </r>
  </si>
  <si>
    <r>
      <rPr>
        <b/>
        <sz val="13"/>
        <color rgb="FFFF0000"/>
        <rFont val="Calibri"/>
        <family val="2"/>
        <charset val="162"/>
        <scheme val="minor"/>
      </rPr>
      <t>2-</t>
    </r>
    <r>
      <rPr>
        <b/>
        <sz val="13"/>
        <color theme="1"/>
        <rFont val="Calibri"/>
        <family val="2"/>
        <charset val="162"/>
        <scheme val="minor"/>
      </rPr>
      <t xml:space="preserve"> FAKÜLTE BİNALARI SU İZOLASYON SORUNLARINDAN DOLAYAI ÇATILARDA TADİLAT İŞLERİ.</t>
    </r>
  </si>
  <si>
    <r>
      <rPr>
        <b/>
        <sz val="13"/>
        <color rgb="FFFF0000"/>
        <rFont val="Calibri"/>
        <family val="2"/>
        <charset val="162"/>
        <scheme val="minor"/>
      </rPr>
      <t>3</t>
    </r>
    <r>
      <rPr>
        <b/>
        <sz val="13"/>
        <color theme="1"/>
        <rFont val="Calibri"/>
        <family val="2"/>
        <charset val="162"/>
        <scheme val="minor"/>
      </rPr>
      <t>-İŞ GÜVENLİĞİ VE SAĞLIĞI  KONULARINDA  EĞİTİİM VE HİZMET BİNALARININ MEVCUT EKSİK  İMALATLARININ GİDERİLMESİ not : İş Güvenliğ  Biriminin Raporu sonucunda  talep edilmiştir.</t>
    </r>
  </si>
  <si>
    <r>
      <rPr>
        <b/>
        <sz val="13"/>
        <color rgb="FFFF0000"/>
        <rFont val="Calibri"/>
        <family val="2"/>
        <charset val="162"/>
        <scheme val="minor"/>
      </rPr>
      <t>4</t>
    </r>
    <r>
      <rPr>
        <b/>
        <sz val="13"/>
        <color theme="1"/>
        <rFont val="Calibri"/>
        <family val="2"/>
        <charset val="162"/>
        <scheme val="minor"/>
      </rPr>
      <t>-BİNALARIN ENGELSİZ KULLANIMLARI İÇİN UYGUN HALE GETİRİLMESİ  İŞLERİ</t>
    </r>
  </si>
  <si>
    <r>
      <rPr>
        <b/>
        <sz val="13"/>
        <color rgb="FFFF0000"/>
        <rFont val="Calibri"/>
        <family val="2"/>
        <charset val="162"/>
        <scheme val="minor"/>
      </rPr>
      <t>5-</t>
    </r>
    <r>
      <rPr>
        <b/>
        <sz val="13"/>
        <color theme="1"/>
        <rFont val="Calibri"/>
        <family val="2"/>
        <charset val="162"/>
        <scheme val="minor"/>
      </rPr>
      <t xml:space="preserve"> DAVUTPAŞA VE BEŞİKTAŞ KAMPSÜLERİNDE MUHTELİF  OLUŞABİLECEK TADİLAT  VE BAKIM ONARIM İŞLERİNİN YAPILMASI</t>
    </r>
  </si>
  <si>
    <t xml:space="preserve">HİBE HARİÇ  </t>
  </si>
  <si>
    <r>
      <rPr>
        <b/>
        <sz val="14"/>
        <color rgb="FFFF0000"/>
        <rFont val="Calibri"/>
        <family val="2"/>
        <scheme val="minor"/>
      </rPr>
      <t xml:space="preserve"> YENİ PROJE     </t>
    </r>
    <r>
      <rPr>
        <sz val="14"/>
        <color theme="1"/>
        <rFont val="Calibri"/>
        <family val="2"/>
        <scheme val="minor"/>
      </rPr>
      <t xml:space="preserve">                        Yakıt Pili Tek. Ar-Ge ve Analiz Merk.Projesi  </t>
    </r>
  </si>
  <si>
    <r>
      <rPr>
        <b/>
        <sz val="14"/>
        <color rgb="FFFF0000"/>
        <rFont val="Calibri"/>
        <family val="2"/>
        <scheme val="minor"/>
      </rPr>
      <t xml:space="preserve">YENİ PROJE      </t>
    </r>
    <r>
      <rPr>
        <sz val="14"/>
        <color theme="1"/>
        <rFont val="Calibri"/>
        <family val="2"/>
        <scheme val="minor"/>
      </rPr>
      <t xml:space="preserve">                                Otonom  Raylı Sistem Araçları  Uygulama Araştırma  Merkezi Projesi </t>
    </r>
  </si>
  <si>
    <r>
      <rPr>
        <b/>
        <sz val="14"/>
        <color rgb="FFFF0000"/>
        <rFont val="Calibri"/>
        <family val="2"/>
        <scheme val="minor"/>
      </rPr>
      <t xml:space="preserve">YENİ PROJE        </t>
    </r>
    <r>
      <rPr>
        <sz val="14"/>
        <color theme="1"/>
        <rFont val="Calibri"/>
        <family val="2"/>
        <scheme val="minor"/>
      </rPr>
      <t xml:space="preserve">                                Yazılım  tan.Dep.Ve Yazılım Tan.Ağ.Mim.Bulut Bilişim Yet.Sahip Araş.Merkezi Projesi</t>
    </r>
  </si>
  <si>
    <r>
      <rPr>
        <b/>
        <sz val="14"/>
        <color rgb="FFFF0000"/>
        <rFont val="Calibri"/>
        <family val="2"/>
        <scheme val="minor"/>
      </rPr>
      <t xml:space="preserve">YENİ PROJE        </t>
    </r>
    <r>
      <rPr>
        <sz val="14"/>
        <color theme="1"/>
        <rFont val="Calibri"/>
        <family val="2"/>
        <scheme val="minor"/>
      </rPr>
      <t xml:space="preserve">                                 Siber Güvenlik ve Veri Araş.Lab.Projesi</t>
    </r>
  </si>
  <si>
    <r>
      <rPr>
        <b/>
        <sz val="14"/>
        <color rgb="FFFF0000"/>
        <rFont val="Calibri"/>
        <family val="2"/>
        <scheme val="minor"/>
      </rPr>
      <t xml:space="preserve">YENİ  PROJE                 </t>
    </r>
    <r>
      <rPr>
        <sz val="14"/>
        <color theme="1"/>
        <rFont val="Calibri"/>
        <family val="2"/>
        <scheme val="minor"/>
      </rPr>
      <t xml:space="preserve">                   Modern Aşı Araştırma ve Geliş.Merkezi Projesi</t>
    </r>
  </si>
  <si>
    <t>SEKTÖRÜ : BİLİMSEL ARAŞTIRMA PROJELERİ:</t>
  </si>
  <si>
    <r>
      <rPr>
        <b/>
        <sz val="14"/>
        <color rgb="FFFF0000"/>
        <rFont val="Calibri"/>
        <family val="2"/>
        <scheme val="minor"/>
      </rPr>
      <t>3-</t>
    </r>
    <r>
      <rPr>
        <b/>
        <sz val="14"/>
        <color theme="1"/>
        <rFont val="Calibri"/>
        <family val="2"/>
        <scheme val="minor"/>
      </rPr>
      <t xml:space="preserve"> </t>
    </r>
  </si>
  <si>
    <r>
      <t xml:space="preserve">DERSLİK  VE MERKEZİ BİRİMLER PROJESİ   (50.000m2)                                                     </t>
    </r>
    <r>
      <rPr>
        <b/>
        <sz val="14"/>
        <color rgb="FF0033CC"/>
        <rFont val="Calibri"/>
        <family val="2"/>
        <scheme val="minor"/>
      </rPr>
      <t xml:space="preserve">- İdari Bina 10.000m2                             - Makine fak Binası  30.000m2                        -Merkez Kütüphane Binası 10.000m2     </t>
    </r>
    <r>
      <rPr>
        <b/>
        <sz val="14"/>
        <color theme="1"/>
        <rFont val="Calibri"/>
        <family val="2"/>
        <scheme val="minor"/>
      </rPr>
      <t xml:space="preserve">           </t>
    </r>
  </si>
  <si>
    <r>
      <rPr>
        <b/>
        <sz val="14"/>
        <color rgb="FFFF0000"/>
        <rFont val="Calibri"/>
        <family val="2"/>
        <scheme val="minor"/>
      </rPr>
      <t>a-</t>
    </r>
    <r>
      <rPr>
        <b/>
        <sz val="14"/>
        <color theme="1"/>
        <rFont val="Calibri"/>
        <family val="2"/>
        <scheme val="minor"/>
      </rPr>
      <t xml:space="preserve"> Makine Fakültesi </t>
    </r>
    <r>
      <rPr>
        <b/>
        <sz val="14"/>
        <color rgb="FF0033CC"/>
        <rFont val="Calibri"/>
        <family val="2"/>
        <scheme val="minor"/>
      </rPr>
      <t>Laboratuvar</t>
    </r>
    <r>
      <rPr>
        <b/>
        <sz val="14"/>
        <color theme="1"/>
        <rFont val="Calibri"/>
        <family val="2"/>
        <scheme val="minor"/>
      </rPr>
      <t xml:space="preserve"> Bloğu Yapım İşi (12.000m2)</t>
    </r>
  </si>
  <si>
    <r>
      <rPr>
        <b/>
        <sz val="14"/>
        <color rgb="FFFF0000"/>
        <rFont val="Calibri"/>
        <family val="2"/>
        <scheme val="minor"/>
      </rPr>
      <t>b-</t>
    </r>
    <r>
      <rPr>
        <b/>
        <sz val="14"/>
        <color theme="1"/>
        <rFont val="Calibri"/>
        <family val="2"/>
        <scheme val="minor"/>
      </rPr>
      <t xml:space="preserve"> Makine Fakültesi  Eğitim ve Derslik Bloğu Yapım işi  (18.000m2)</t>
    </r>
  </si>
  <si>
    <r>
      <rPr>
        <sz val="14"/>
        <color rgb="FFFF0000"/>
        <rFont val="Arial Tur"/>
        <charset val="162"/>
      </rPr>
      <t xml:space="preserve">1- </t>
    </r>
    <r>
      <rPr>
        <sz val="14"/>
        <rFont val="Arial Tur"/>
        <charset val="162"/>
      </rPr>
      <t>Dağcılık  Tırmanma Platformu Yapılması</t>
    </r>
  </si>
  <si>
    <r>
      <rPr>
        <sz val="14"/>
        <color rgb="FFFF0000"/>
        <rFont val="Arial Tur"/>
        <charset val="162"/>
      </rPr>
      <t xml:space="preserve">2- </t>
    </r>
    <r>
      <rPr>
        <sz val="14"/>
        <rFont val="Arial Tur"/>
        <charset val="162"/>
      </rPr>
      <t>Muhtelif Spor tesislerinin   bakım ve tadilat ve onarımı</t>
    </r>
  </si>
  <si>
    <r>
      <rPr>
        <b/>
        <sz val="14"/>
        <color rgb="FFFF0000"/>
        <rFont val="Calibri"/>
        <family val="2"/>
        <scheme val="minor"/>
      </rPr>
      <t xml:space="preserve">YENİ PROJE        </t>
    </r>
    <r>
      <rPr>
        <sz val="14"/>
        <color theme="1"/>
        <rFont val="Calibri"/>
        <family val="2"/>
        <scheme val="minor"/>
      </rPr>
      <t xml:space="preserve">                     Tarihi Sancak Köşkü Restorasyonu</t>
    </r>
  </si>
  <si>
    <t>SEKTÖRÜ : EĞİTİM</t>
  </si>
  <si>
    <t>SEKTÖRÜ : SPOR</t>
  </si>
  <si>
    <t>SEKTÖRÜ :KÜLTÜR</t>
  </si>
  <si>
    <r>
      <rPr>
        <b/>
        <sz val="14"/>
        <color rgb="FFFF0000"/>
        <rFont val="Calibri"/>
        <family val="2"/>
        <scheme val="minor"/>
      </rPr>
      <t xml:space="preserve">YENİ PROJE        </t>
    </r>
    <r>
      <rPr>
        <sz val="14"/>
        <color theme="1"/>
        <rFont val="Calibri"/>
        <family val="2"/>
        <scheme val="minor"/>
      </rPr>
      <t xml:space="preserve">                                 Siber Güvenlik ve  Büyük Veri Araş.Laboratuvarı </t>
    </r>
  </si>
  <si>
    <t xml:space="preserve">                                                             </t>
  </si>
  <si>
    <t xml:space="preserve">   a- Yangın Merdivenleri ve yangın kapıları   yapımı</t>
  </si>
  <si>
    <t>b-Engelli Klavuz yolu ( Hissedilebilir Yüzey) yapımı</t>
  </si>
  <si>
    <t xml:space="preserve">             c-  İş sağlığı  ve güvenliği açısından  mevcut binlarda iyileştirme yapılması Binalarda İş sağlığı ve güvenliğ açısından eksiklerin  tamamlanması ve mevcutların </t>
  </si>
  <si>
    <t>BÜTÇE TASARI</t>
  </si>
  <si>
    <t>EĞİTİM  YÜKSEKÖĞRETİM</t>
  </si>
  <si>
    <t>EĞİTİM  BEDEN EĞİTİMİ VE SPOR</t>
  </si>
  <si>
    <t>EĞİTİM Kültür</t>
  </si>
  <si>
    <t xml:space="preserve">DKH  SOSYAL : TEKNOLOJİK ARAŞTIRMA </t>
  </si>
  <si>
    <t>SEKTÖR İCMAL</t>
  </si>
  <si>
    <t>TASARI</t>
  </si>
  <si>
    <t>2020-2020 YATIRIM DAĞILIM</t>
  </si>
  <si>
    <t>EK ÖDENEK</t>
  </si>
  <si>
    <t>LİKİT EKLENEN</t>
  </si>
  <si>
    <t>AKTARMA EKLENEN</t>
  </si>
  <si>
    <t>AKTARMA DÜŞÜLEN</t>
  </si>
  <si>
    <t>TOPLAM ÖDENEK</t>
  </si>
  <si>
    <t>TAVAN TEKLİFİNE GÖRE TOPLAM PROJE                (2020-2022)</t>
  </si>
  <si>
    <t>HİBE(toplam hibe)</t>
  </si>
  <si>
    <t>KÜMÜLATİF HARCAMA</t>
  </si>
  <si>
    <t>KÜMÜLATİF HARCAMA  YENİ 2018( 2017 KÜMÜLATİF HARC.+2018 YILSON.HARC.</t>
  </si>
  <si>
    <t>KURUM  TEKLİFİNE GÖRE  TOPLAM PROJE                  (2019-2021)</t>
  </si>
  <si>
    <t>TAVAN TEKLİFİNE GÖRE TOPLAM PROJE                (2019-2021)</t>
  </si>
  <si>
    <t>2023 YILI TEKLİF</t>
  </si>
  <si>
    <t>2023 KURUM TEKLİFİ</t>
  </si>
  <si>
    <t>2023 TAVAN TEKLİFİ</t>
  </si>
  <si>
    <t>2020 BÜTÇE KANUNU</t>
  </si>
  <si>
    <t>2020 PROJE TUTARI</t>
  </si>
  <si>
    <t>2019 YILI YILSONU ÖDENEK</t>
  </si>
  <si>
    <t>2019 YILI HARCAMA</t>
  </si>
  <si>
    <t>2020 BUTÇE ÖDENEĞİ</t>
  </si>
  <si>
    <t>2020 OCAK-HAZIRAN HARCAMA</t>
  </si>
  <si>
    <t>2020 YILSONU HARCAMA TAHMİNİ</t>
  </si>
  <si>
    <t>YILSONU KALAN ÖDENEK TAHMİNİ</t>
  </si>
  <si>
    <t xml:space="preserve">2021 BÜTÇE  TAHMİN </t>
  </si>
  <si>
    <t>2022 BÜTÇE TAHMİN</t>
  </si>
  <si>
    <t>(2019 KUMÜLATİF HARC). 2020  PROJE TOPLAMI</t>
  </si>
  <si>
    <t>KÜMÜLATİF HARCAMA  YENİ 2020( 2019 KÜMÜLATİF HARC.+2020 YILSON.HARC.</t>
  </si>
  <si>
    <t>KURUM  TEKLİFİNE GÖRE  TOPLAM PROJE                  (2021-2023)</t>
  </si>
  <si>
    <t xml:space="preserve">2021 KURUM  TEKLİFİ                      </t>
  </si>
  <si>
    <t>2023 İLAVE İHTİYAÇ</t>
  </si>
  <si>
    <t>2021-2023 KURUM TEKLFİ TOPLAMI</t>
  </si>
  <si>
    <t>2021-2023 TAVANA  TEKLFİ TOPLAMI</t>
  </si>
  <si>
    <t xml:space="preserve">2021-2023 İLAVE MALİYET TOPLAMI </t>
  </si>
  <si>
    <t>Yönetim (10.000m2) Maki. Fak. 30.000m2 kütüphane binası 10.000m2 toplam 64.000m2</t>
  </si>
  <si>
    <t>2019 KÜMÜLATİF HARCAMA</t>
  </si>
  <si>
    <t>Rektörlük ve İdari Bina Yönetim                                                  (24.000m2) Proje Tutarı 50.000.000.-</t>
  </si>
  <si>
    <t xml:space="preserve">Yönetim (24.000m2) </t>
  </si>
  <si>
    <t xml:space="preserve">HARCANAN DAN KALAN ÖDENEK </t>
  </si>
  <si>
    <t xml:space="preserve">DERSLİK VE MERKEZİ BİRİMLER PROJESİ                                             </t>
  </si>
  <si>
    <t>2020H03-152024</t>
  </si>
  <si>
    <t>2020H03-152028</t>
  </si>
  <si>
    <t>2020H03-151766</t>
  </si>
  <si>
    <t>1997H003-560</t>
  </si>
  <si>
    <t>2020H03-152017</t>
  </si>
  <si>
    <t>2020H03-152020</t>
  </si>
  <si>
    <t>2017H04-3594</t>
  </si>
  <si>
    <t>2019H04-86515</t>
  </si>
  <si>
    <t>2020H05-152117</t>
  </si>
  <si>
    <t xml:space="preserve">HİDRODİNAMİK ARAŞTIRMA LABORATUVARI Proje  tutarı </t>
  </si>
  <si>
    <t xml:space="preserve">2021-2023 İLAVE MALİEYT TOPLAMI </t>
  </si>
</sst>
</file>

<file path=xl/styles.xml><?xml version="1.0" encoding="utf-8"?>
<styleSheet xmlns="http://schemas.openxmlformats.org/spreadsheetml/2006/main" xmlns:mc="http://schemas.openxmlformats.org/markup-compatibility/2006" xmlns:x14ac="http://schemas.microsoft.com/office/spreadsheetml/2009/9/ac" mc:Ignorable="x14ac">
  <fonts count="109" x14ac:knownFonts="1">
    <font>
      <sz val="11"/>
      <color theme="1"/>
      <name val="Calibri"/>
      <family val="2"/>
      <scheme val="minor"/>
    </font>
    <font>
      <sz val="11"/>
      <color theme="1"/>
      <name val="Calibri"/>
      <family val="2"/>
      <charset val="162"/>
      <scheme val="minor"/>
    </font>
    <font>
      <sz val="11"/>
      <color theme="1"/>
      <name val="Calibri"/>
      <family val="2"/>
      <charset val="162"/>
      <scheme val="minor"/>
    </font>
    <font>
      <b/>
      <sz val="11"/>
      <color theme="1"/>
      <name val="Calibri"/>
      <family val="2"/>
      <charset val="162"/>
      <scheme val="minor"/>
    </font>
    <font>
      <b/>
      <sz val="14"/>
      <name val="Arial Tur"/>
      <charset val="162"/>
    </font>
    <font>
      <b/>
      <sz val="14"/>
      <color rgb="FF0000FF"/>
      <name val="Calibri"/>
      <family val="2"/>
      <charset val="162"/>
      <scheme val="minor"/>
    </font>
    <font>
      <b/>
      <sz val="14"/>
      <color rgb="FFFF0000"/>
      <name val="Arial Tur"/>
      <charset val="162"/>
    </font>
    <font>
      <b/>
      <sz val="11"/>
      <name val="Arial"/>
      <family val="2"/>
      <charset val="162"/>
    </font>
    <font>
      <b/>
      <sz val="12"/>
      <name val="Arial"/>
      <family val="2"/>
      <charset val="162"/>
    </font>
    <font>
      <b/>
      <sz val="12"/>
      <name val="Arial Tur"/>
      <charset val="162"/>
    </font>
    <font>
      <b/>
      <sz val="10"/>
      <color indexed="10"/>
      <name val="Arial Tur"/>
      <charset val="162"/>
    </font>
    <font>
      <b/>
      <i/>
      <sz val="12"/>
      <color theme="1"/>
      <name val="Calibri"/>
      <family val="2"/>
      <charset val="162"/>
      <scheme val="minor"/>
    </font>
    <font>
      <sz val="14"/>
      <name val="Calibri"/>
      <family val="2"/>
      <charset val="162"/>
      <scheme val="minor"/>
    </font>
    <font>
      <b/>
      <sz val="14"/>
      <color rgb="FFFF0000"/>
      <name val="Calibri"/>
      <family val="2"/>
      <charset val="162"/>
      <scheme val="minor"/>
    </font>
    <font>
      <b/>
      <sz val="12"/>
      <color rgb="FFFF0000"/>
      <name val="Calibri"/>
      <family val="2"/>
      <charset val="162"/>
      <scheme val="minor"/>
    </font>
    <font>
      <b/>
      <sz val="12"/>
      <color theme="1"/>
      <name val="Calibri"/>
      <family val="2"/>
      <charset val="162"/>
      <scheme val="minor"/>
    </font>
    <font>
      <b/>
      <sz val="14"/>
      <name val="Arial"/>
      <family val="2"/>
      <charset val="162"/>
    </font>
    <font>
      <sz val="10"/>
      <name val="Arial Tur"/>
      <charset val="162"/>
    </font>
    <font>
      <b/>
      <sz val="12"/>
      <name val="Calibri"/>
      <family val="2"/>
      <charset val="162"/>
      <scheme val="minor"/>
    </font>
    <font>
      <sz val="14"/>
      <color theme="1"/>
      <name val="Calibri"/>
      <family val="2"/>
      <scheme val="minor"/>
    </font>
    <font>
      <sz val="14"/>
      <name val="Arial"/>
      <family val="2"/>
      <charset val="162"/>
    </font>
    <font>
      <b/>
      <sz val="14"/>
      <name val="Arial"/>
      <family val="2"/>
    </font>
    <font>
      <sz val="20"/>
      <name val="Calibri"/>
      <family val="2"/>
      <charset val="162"/>
      <scheme val="minor"/>
    </font>
    <font>
      <b/>
      <sz val="20"/>
      <name val="Calibri"/>
      <family val="2"/>
      <charset val="162"/>
      <scheme val="minor"/>
    </font>
    <font>
      <b/>
      <sz val="24"/>
      <name val="Calibri"/>
      <family val="2"/>
      <charset val="162"/>
      <scheme val="minor"/>
    </font>
    <font>
      <sz val="24"/>
      <name val="Calibri"/>
      <family val="2"/>
      <charset val="162"/>
      <scheme val="minor"/>
    </font>
    <font>
      <sz val="24"/>
      <color theme="1"/>
      <name val="Calibri"/>
      <family val="2"/>
      <charset val="162"/>
      <scheme val="minor"/>
    </font>
    <font>
      <sz val="14"/>
      <color theme="1"/>
      <name val="Calibri"/>
      <family val="2"/>
      <charset val="162"/>
      <scheme val="minor"/>
    </font>
    <font>
      <sz val="20"/>
      <color theme="1"/>
      <name val="Calibri"/>
      <family val="2"/>
      <charset val="162"/>
      <scheme val="minor"/>
    </font>
    <font>
      <sz val="14"/>
      <color theme="1"/>
      <name val="Arial"/>
      <family val="2"/>
      <charset val="162"/>
    </font>
    <font>
      <b/>
      <sz val="13"/>
      <color theme="1"/>
      <name val="Calibri"/>
      <family val="2"/>
      <charset val="162"/>
      <scheme val="minor"/>
    </font>
    <font>
      <b/>
      <sz val="12"/>
      <color indexed="8"/>
      <name val="Calibri"/>
      <family val="2"/>
      <charset val="162"/>
      <scheme val="minor"/>
    </font>
    <font>
      <sz val="12"/>
      <name val="Calibri"/>
      <family val="2"/>
      <charset val="162"/>
      <scheme val="minor"/>
    </font>
    <font>
      <b/>
      <sz val="13"/>
      <name val="Calibri"/>
      <family val="2"/>
      <charset val="162"/>
      <scheme val="minor"/>
    </font>
    <font>
      <b/>
      <sz val="13"/>
      <color rgb="FFFF0000"/>
      <name val="Calibri"/>
      <family val="2"/>
      <charset val="162"/>
      <scheme val="minor"/>
    </font>
    <font>
      <sz val="12"/>
      <color theme="1"/>
      <name val="Calibri"/>
      <family val="2"/>
      <charset val="162"/>
      <scheme val="minor"/>
    </font>
    <font>
      <b/>
      <sz val="12"/>
      <color indexed="10"/>
      <name val="Calibri"/>
      <family val="2"/>
      <charset val="162"/>
      <scheme val="minor"/>
    </font>
    <font>
      <b/>
      <sz val="12"/>
      <color rgb="FF0000FF"/>
      <name val="Calibri"/>
      <family val="2"/>
      <charset val="162"/>
      <scheme val="minor"/>
    </font>
    <font>
      <b/>
      <sz val="14"/>
      <name val="Calibri"/>
      <family val="2"/>
      <charset val="162"/>
      <scheme val="minor"/>
    </font>
    <font>
      <sz val="20"/>
      <color theme="1"/>
      <name val="Calibri"/>
      <family val="2"/>
      <scheme val="minor"/>
    </font>
    <font>
      <b/>
      <sz val="20"/>
      <name val="Arial Tur"/>
      <charset val="162"/>
    </font>
    <font>
      <b/>
      <sz val="20"/>
      <color theme="1"/>
      <name val="Calibri"/>
      <family val="2"/>
      <charset val="162"/>
      <scheme val="minor"/>
    </font>
    <font>
      <b/>
      <sz val="20"/>
      <color rgb="FF0000FF"/>
      <name val="Calibri"/>
      <family val="2"/>
      <charset val="162"/>
      <scheme val="minor"/>
    </font>
    <font>
      <b/>
      <sz val="20"/>
      <color rgb="FFFF0000"/>
      <name val="Arial Tur"/>
      <charset val="162"/>
    </font>
    <font>
      <b/>
      <sz val="20"/>
      <name val="Arial"/>
      <family val="2"/>
      <charset val="162"/>
    </font>
    <font>
      <b/>
      <sz val="20"/>
      <color rgb="FFFF0000"/>
      <name val="Arial"/>
      <family val="2"/>
      <charset val="162"/>
    </font>
    <font>
      <sz val="20"/>
      <name val="Arial"/>
      <family val="2"/>
      <charset val="162"/>
    </font>
    <font>
      <b/>
      <sz val="20"/>
      <color rgb="FFFF0000"/>
      <name val="Calibri"/>
      <family val="2"/>
      <charset val="162"/>
      <scheme val="minor"/>
    </font>
    <font>
      <b/>
      <sz val="20"/>
      <color rgb="FF0000FF"/>
      <name val="Arial"/>
      <family val="2"/>
      <charset val="162"/>
    </font>
    <font>
      <sz val="20"/>
      <color theme="1"/>
      <name val="Arial"/>
      <family val="2"/>
      <charset val="162"/>
    </font>
    <font>
      <b/>
      <sz val="20"/>
      <color theme="1"/>
      <name val="Arial"/>
      <family val="2"/>
      <charset val="162"/>
    </font>
    <font>
      <b/>
      <sz val="20"/>
      <color indexed="60"/>
      <name val="Arial"/>
      <family val="2"/>
      <charset val="162"/>
    </font>
    <font>
      <b/>
      <sz val="20"/>
      <color indexed="8"/>
      <name val="Arial"/>
      <family val="2"/>
      <charset val="162"/>
    </font>
    <font>
      <b/>
      <sz val="20"/>
      <color rgb="FFCCFFCC"/>
      <name val="Arial"/>
      <family val="2"/>
      <charset val="162"/>
    </font>
    <font>
      <b/>
      <sz val="20"/>
      <color theme="1"/>
      <name val="Calibri"/>
      <family val="2"/>
      <scheme val="minor"/>
    </font>
    <font>
      <b/>
      <sz val="20"/>
      <color indexed="10"/>
      <name val="Arial"/>
      <family val="2"/>
      <charset val="162"/>
    </font>
    <font>
      <sz val="20"/>
      <name val="Arial Tur"/>
      <charset val="162"/>
    </font>
    <font>
      <b/>
      <i/>
      <sz val="20"/>
      <color theme="1"/>
      <name val="Calibri"/>
      <family val="2"/>
      <charset val="162"/>
      <scheme val="minor"/>
    </font>
    <font>
      <b/>
      <i/>
      <sz val="20"/>
      <color indexed="12"/>
      <name val="Calibri"/>
      <family val="2"/>
      <charset val="162"/>
    </font>
    <font>
      <b/>
      <i/>
      <sz val="20"/>
      <color indexed="8"/>
      <name val="Calibri"/>
      <family val="2"/>
      <charset val="162"/>
    </font>
    <font>
      <b/>
      <sz val="11"/>
      <name val="Calibri"/>
      <family val="2"/>
      <charset val="162"/>
      <scheme val="minor"/>
    </font>
    <font>
      <b/>
      <sz val="12"/>
      <color indexed="60"/>
      <name val="Calibri"/>
      <family val="2"/>
      <charset val="162"/>
      <scheme val="minor"/>
    </font>
    <font>
      <b/>
      <sz val="12"/>
      <color rgb="FFCCFFCC"/>
      <name val="Calibri"/>
      <family val="2"/>
      <charset val="162"/>
      <scheme val="minor"/>
    </font>
    <font>
      <b/>
      <sz val="11"/>
      <color indexed="10"/>
      <name val="Calibri"/>
      <family val="2"/>
      <charset val="162"/>
      <scheme val="minor"/>
    </font>
    <font>
      <sz val="11"/>
      <name val="Calibri"/>
      <family val="2"/>
      <charset val="162"/>
      <scheme val="minor"/>
    </font>
    <font>
      <sz val="10"/>
      <name val="Calibri"/>
      <family val="2"/>
      <charset val="162"/>
      <scheme val="minor"/>
    </font>
    <font>
      <b/>
      <sz val="10"/>
      <name val="Calibri"/>
      <family val="2"/>
      <charset val="162"/>
      <scheme val="minor"/>
    </font>
    <font>
      <sz val="12"/>
      <name val="Arial Tur"/>
      <charset val="162"/>
    </font>
    <font>
      <b/>
      <sz val="16"/>
      <color rgb="FFFF0000"/>
      <name val="Calibri"/>
      <family val="2"/>
      <charset val="162"/>
      <scheme val="minor"/>
    </font>
    <font>
      <b/>
      <sz val="14"/>
      <color theme="1"/>
      <name val="Calibri"/>
      <family val="2"/>
      <charset val="162"/>
      <scheme val="minor"/>
    </font>
    <font>
      <b/>
      <sz val="14"/>
      <color indexed="10"/>
      <name val="Arial Tur"/>
      <charset val="162"/>
    </font>
    <font>
      <sz val="14"/>
      <name val="Arial Tur"/>
      <charset val="162"/>
    </font>
    <font>
      <sz val="12"/>
      <color theme="1"/>
      <name val="Calibri"/>
      <family val="2"/>
      <scheme val="minor"/>
    </font>
    <font>
      <sz val="13"/>
      <color theme="1"/>
      <name val="Calibri"/>
      <family val="2"/>
      <charset val="162"/>
      <scheme val="minor"/>
    </font>
    <font>
      <b/>
      <sz val="14"/>
      <color indexed="8"/>
      <name val="Calibri"/>
      <family val="2"/>
      <charset val="162"/>
      <scheme val="minor"/>
    </font>
    <font>
      <b/>
      <sz val="14"/>
      <color rgb="FF0033CC"/>
      <name val="Calibri"/>
      <family val="2"/>
      <charset val="162"/>
      <scheme val="minor"/>
    </font>
    <font>
      <b/>
      <sz val="22"/>
      <name val="Calibri"/>
      <family val="2"/>
      <charset val="162"/>
      <scheme val="minor"/>
    </font>
    <font>
      <sz val="22"/>
      <name val="Calibri"/>
      <family val="2"/>
      <charset val="162"/>
      <scheme val="minor"/>
    </font>
    <font>
      <sz val="22"/>
      <color theme="1"/>
      <name val="Calibri"/>
      <family val="2"/>
      <charset val="162"/>
      <scheme val="minor"/>
    </font>
    <font>
      <sz val="22"/>
      <color indexed="8"/>
      <name val="Calibri"/>
      <family val="2"/>
      <charset val="162"/>
      <scheme val="minor"/>
    </font>
    <font>
      <vertAlign val="superscript"/>
      <sz val="22"/>
      <color theme="1"/>
      <name val="Calibri"/>
      <family val="2"/>
      <charset val="162"/>
      <scheme val="minor"/>
    </font>
    <font>
      <sz val="22"/>
      <color rgb="FF000000"/>
      <name val="Calibri"/>
      <family val="2"/>
      <charset val="162"/>
      <scheme val="minor"/>
    </font>
    <font>
      <b/>
      <sz val="22"/>
      <color indexed="10"/>
      <name val="Calibri"/>
      <family val="2"/>
      <charset val="162"/>
      <scheme val="minor"/>
    </font>
    <font>
      <sz val="22"/>
      <color indexed="10"/>
      <name val="Calibri"/>
      <family val="2"/>
      <charset val="162"/>
      <scheme val="minor"/>
    </font>
    <font>
      <sz val="14"/>
      <color indexed="10"/>
      <name val="Arial"/>
      <family val="2"/>
      <charset val="162"/>
    </font>
    <font>
      <sz val="14"/>
      <color indexed="8"/>
      <name val="Arial"/>
      <family val="2"/>
      <charset val="162"/>
    </font>
    <font>
      <sz val="14"/>
      <color rgb="FFFF0000"/>
      <name val="Arial Tur"/>
      <charset val="162"/>
    </font>
    <font>
      <b/>
      <sz val="12"/>
      <color rgb="FF000000"/>
      <name val="Arial"/>
      <family val="2"/>
      <charset val="162"/>
    </font>
    <font>
      <b/>
      <sz val="11"/>
      <color rgb="FFFF0000"/>
      <name val="Calibri"/>
      <family val="2"/>
      <charset val="162"/>
      <scheme val="minor"/>
    </font>
    <font>
      <sz val="16"/>
      <color theme="1"/>
      <name val="Calibri"/>
      <family val="2"/>
      <scheme val="minor"/>
    </font>
    <font>
      <sz val="14"/>
      <color rgb="FFFF0000"/>
      <name val="Calibri"/>
      <family val="2"/>
      <scheme val="minor"/>
    </font>
    <font>
      <sz val="14"/>
      <color rgb="FFFF0000"/>
      <name val="Calibri"/>
      <family val="2"/>
      <charset val="162"/>
      <scheme val="minor"/>
    </font>
    <font>
      <b/>
      <sz val="14"/>
      <color theme="1"/>
      <name val="Calibri"/>
      <family val="2"/>
      <scheme val="minor"/>
    </font>
    <font>
      <b/>
      <sz val="14"/>
      <color rgb="FFFF0000"/>
      <name val="Calibri"/>
      <family val="2"/>
      <scheme val="minor"/>
    </font>
    <font>
      <sz val="14"/>
      <color rgb="FF0033CC"/>
      <name val="Calibri"/>
      <family val="2"/>
      <charset val="162"/>
      <scheme val="minor"/>
    </font>
    <font>
      <b/>
      <sz val="16"/>
      <color theme="1"/>
      <name val="Calibri"/>
      <family val="2"/>
      <scheme val="minor"/>
    </font>
    <font>
      <b/>
      <sz val="16"/>
      <color rgb="FFFF0000"/>
      <name val="Calibri"/>
      <family val="2"/>
      <scheme val="minor"/>
    </font>
    <font>
      <b/>
      <sz val="18"/>
      <color theme="1"/>
      <name val="Calibri"/>
      <family val="2"/>
      <charset val="162"/>
      <scheme val="minor"/>
    </font>
    <font>
      <b/>
      <sz val="14"/>
      <color rgb="FF0033CC"/>
      <name val="Calibri"/>
      <family val="2"/>
      <scheme val="minor"/>
    </font>
    <font>
      <b/>
      <sz val="14"/>
      <name val="Calibri"/>
      <family val="2"/>
      <scheme val="minor"/>
    </font>
    <font>
      <sz val="14"/>
      <name val="Calibri"/>
      <family val="2"/>
      <scheme val="minor"/>
    </font>
    <font>
      <b/>
      <sz val="16"/>
      <color theme="1"/>
      <name val="Calibri"/>
      <family val="2"/>
      <charset val="162"/>
      <scheme val="minor"/>
    </font>
    <font>
      <sz val="13"/>
      <name val="Calibri"/>
      <family val="2"/>
      <scheme val="minor"/>
    </font>
    <font>
      <sz val="14"/>
      <color rgb="FF0033CC"/>
      <name val="Calibri"/>
      <family val="2"/>
      <scheme val="minor"/>
    </font>
    <font>
      <b/>
      <sz val="13"/>
      <name val="Arial"/>
      <family val="2"/>
      <charset val="162"/>
    </font>
    <font>
      <sz val="13"/>
      <name val="Calibri"/>
      <family val="2"/>
      <charset val="162"/>
      <scheme val="minor"/>
    </font>
    <font>
      <b/>
      <sz val="16"/>
      <color rgb="FF0000FF"/>
      <name val="Calibri"/>
      <family val="2"/>
      <charset val="162"/>
      <scheme val="minor"/>
    </font>
    <font>
      <b/>
      <sz val="16"/>
      <name val="Arial Tur"/>
      <charset val="162"/>
    </font>
    <font>
      <b/>
      <i/>
      <sz val="13"/>
      <color theme="1"/>
      <name val="Calibri"/>
      <family val="2"/>
      <charset val="162"/>
      <scheme val="minor"/>
    </font>
  </fonts>
  <fills count="31">
    <fill>
      <patternFill patternType="none"/>
    </fill>
    <fill>
      <patternFill patternType="gray125"/>
    </fill>
    <fill>
      <patternFill patternType="solid">
        <fgColor theme="8" tint="0.59999389629810485"/>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rgb="FFFFFF00"/>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indexed="42"/>
        <bgColor indexed="64"/>
      </patternFill>
    </fill>
    <fill>
      <patternFill patternType="solid">
        <fgColor theme="1"/>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rgb="FFFFFFCC"/>
        <bgColor indexed="64"/>
      </patternFill>
    </fill>
    <fill>
      <patternFill patternType="solid">
        <fgColor rgb="FF99FFCC"/>
        <bgColor indexed="64"/>
      </patternFill>
    </fill>
    <fill>
      <patternFill patternType="solid">
        <fgColor theme="4" tint="0.59999389629810485"/>
        <bgColor indexed="64"/>
      </patternFill>
    </fill>
    <fill>
      <patternFill patternType="solid">
        <fgColor rgb="FFFFC000"/>
        <bgColor indexed="64"/>
      </patternFill>
    </fill>
    <fill>
      <patternFill patternType="solid">
        <fgColor theme="8" tint="0.39997558519241921"/>
        <bgColor indexed="64"/>
      </patternFill>
    </fill>
    <fill>
      <patternFill patternType="solid">
        <fgColor theme="0" tint="-0.249977111117893"/>
        <bgColor indexed="64"/>
      </patternFill>
    </fill>
    <fill>
      <patternFill patternType="solid">
        <fgColor rgb="FFD6F9FA"/>
        <bgColor indexed="64"/>
      </patternFill>
    </fill>
    <fill>
      <patternFill patternType="solid">
        <fgColor rgb="FF66FF66"/>
        <bgColor indexed="64"/>
      </patternFill>
    </fill>
    <fill>
      <patternFill patternType="solid">
        <fgColor theme="2"/>
        <bgColor indexed="64"/>
      </patternFill>
    </fill>
    <fill>
      <patternFill patternType="solid">
        <fgColor rgb="FFCCFFFF"/>
        <bgColor indexed="64"/>
      </patternFill>
    </fill>
    <fill>
      <patternFill patternType="solid">
        <fgColor rgb="FF00B0F0"/>
        <bgColor indexed="64"/>
      </patternFill>
    </fill>
    <fill>
      <patternFill patternType="solid">
        <fgColor theme="9" tint="0.39997558519241921"/>
        <bgColor indexed="64"/>
      </patternFill>
    </fill>
    <fill>
      <patternFill patternType="solid">
        <fgColor rgb="FFA0EDFC"/>
        <bgColor indexed="64"/>
      </patternFill>
    </fill>
    <fill>
      <patternFill patternType="solid">
        <fgColor theme="8" tint="0.79998168889431442"/>
        <bgColor indexed="64"/>
      </patternFill>
    </fill>
  </fills>
  <borders count="7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s>
  <cellStyleXfs count="1">
    <xf numFmtId="0" fontId="0" fillId="0" borderId="0"/>
  </cellStyleXfs>
  <cellXfs count="1645">
    <xf numFmtId="0" fontId="0" fillId="0" borderId="0" xfId="0"/>
    <xf numFmtId="0" fontId="0" fillId="0" borderId="0" xfId="0" applyBorder="1"/>
    <xf numFmtId="0" fontId="4" fillId="0" borderId="0" xfId="0" applyFont="1" applyAlignment="1"/>
    <xf numFmtId="0" fontId="4" fillId="0" borderId="0" xfId="0" applyFont="1" applyAlignment="1">
      <alignment horizontal="center"/>
    </xf>
    <xf numFmtId="14" fontId="3" fillId="2" borderId="1" xfId="0" applyNumberFormat="1" applyFont="1" applyFill="1" applyBorder="1"/>
    <xf numFmtId="0" fontId="0" fillId="2" borderId="1" xfId="0" applyFill="1" applyBorder="1"/>
    <xf numFmtId="0" fontId="0" fillId="0" borderId="0" xfId="0" applyAlignment="1">
      <alignment horizontal="center" vertical="center"/>
    </xf>
    <xf numFmtId="0" fontId="11" fillId="0" borderId="0" xfId="0" applyFont="1"/>
    <xf numFmtId="0" fontId="11" fillId="0" borderId="0" xfId="0" applyFont="1" applyBorder="1"/>
    <xf numFmtId="0" fontId="0" fillId="0" borderId="27" xfId="0" applyBorder="1"/>
    <xf numFmtId="0" fontId="0" fillId="0" borderId="26" xfId="0" applyBorder="1"/>
    <xf numFmtId="0" fontId="0" fillId="14" borderId="0" xfId="0" applyFill="1"/>
    <xf numFmtId="0" fontId="19" fillId="0" borderId="0" xfId="0" applyFont="1"/>
    <xf numFmtId="0" fontId="19" fillId="0" borderId="0" xfId="0" applyFont="1" applyBorder="1"/>
    <xf numFmtId="0" fontId="20" fillId="0" borderId="0" xfId="0" applyFont="1"/>
    <xf numFmtId="0" fontId="21" fillId="0" borderId="0" xfId="0" applyFont="1"/>
    <xf numFmtId="0" fontId="16" fillId="0" borderId="0" xfId="0" applyFont="1"/>
    <xf numFmtId="0" fontId="20" fillId="0" borderId="0" xfId="0" applyFont="1" applyBorder="1"/>
    <xf numFmtId="0" fontId="12" fillId="0" borderId="0" xfId="0" applyFont="1"/>
    <xf numFmtId="0" fontId="22" fillId="0" borderId="0" xfId="0" applyFont="1"/>
    <xf numFmtId="0" fontId="23" fillId="0" borderId="0" xfId="0" applyFont="1"/>
    <xf numFmtId="0" fontId="23" fillId="0" borderId="0" xfId="0" applyFont="1" applyAlignment="1">
      <alignment horizontal="right"/>
    </xf>
    <xf numFmtId="0" fontId="24" fillId="0" borderId="35" xfId="0" applyFont="1" applyBorder="1" applyAlignment="1">
      <alignment horizontal="center" vertical="center"/>
    </xf>
    <xf numFmtId="0" fontId="20" fillId="0" borderId="0" xfId="0" applyFont="1" applyBorder="1" applyAlignment="1">
      <alignment horizontal="center"/>
    </xf>
    <xf numFmtId="0" fontId="24" fillId="0" borderId="49" xfId="0" applyFont="1" applyBorder="1" applyAlignment="1">
      <alignment horizontal="center" vertical="center" wrapText="1"/>
    </xf>
    <xf numFmtId="0" fontId="25" fillId="0" borderId="49" xfId="0" applyFont="1" applyBorder="1" applyAlignment="1">
      <alignment horizontal="center" vertical="center" wrapText="1"/>
    </xf>
    <xf numFmtId="0" fontId="25" fillId="0" borderId="49" xfId="0" applyFont="1" applyBorder="1" applyAlignment="1">
      <alignment vertical="center" wrapText="1"/>
    </xf>
    <xf numFmtId="0" fontId="12" fillId="0" borderId="0" xfId="0" applyFont="1" applyBorder="1" applyAlignment="1">
      <alignment horizontal="center"/>
    </xf>
    <xf numFmtId="49" fontId="12" fillId="0" borderId="0" xfId="0" applyNumberFormat="1" applyFont="1" applyBorder="1" applyAlignment="1">
      <alignment horizontal="center" vertical="center" wrapText="1" readingOrder="1"/>
    </xf>
    <xf numFmtId="3" fontId="25" fillId="12" borderId="49" xfId="0" applyNumberFormat="1" applyFont="1" applyFill="1" applyBorder="1" applyAlignment="1">
      <alignment vertical="center" wrapText="1"/>
    </xf>
    <xf numFmtId="0" fontId="27" fillId="0" borderId="0" xfId="0" applyFont="1"/>
    <xf numFmtId="0" fontId="23" fillId="0" borderId="0" xfId="0" applyFont="1" applyBorder="1" applyAlignment="1">
      <alignment horizontal="center"/>
    </xf>
    <xf numFmtId="0" fontId="22" fillId="0" borderId="0" xfId="0" applyFont="1" applyBorder="1"/>
    <xf numFmtId="0" fontId="28" fillId="0" borderId="0" xfId="0" applyFont="1" applyBorder="1"/>
    <xf numFmtId="0" fontId="21" fillId="0" borderId="0" xfId="0" applyFont="1" applyBorder="1" applyAlignment="1">
      <alignment wrapText="1"/>
    </xf>
    <xf numFmtId="0" fontId="19" fillId="0" borderId="0" xfId="0" applyFont="1" applyBorder="1" applyAlignment="1">
      <alignment wrapText="1"/>
    </xf>
    <xf numFmtId="0" fontId="29" fillId="0" borderId="0" xfId="0" applyFont="1" applyAlignment="1">
      <alignment horizontal="justify" vertical="center"/>
    </xf>
    <xf numFmtId="0" fontId="29" fillId="0" borderId="0" xfId="0" applyFont="1"/>
    <xf numFmtId="3" fontId="32" fillId="0" borderId="4" xfId="0" applyNumberFormat="1" applyFont="1" applyBorder="1" applyAlignment="1">
      <alignment horizontal="right"/>
    </xf>
    <xf numFmtId="3" fontId="32" fillId="0" borderId="1" xfId="0" applyNumberFormat="1" applyFont="1" applyBorder="1" applyAlignment="1">
      <alignment horizontal="right"/>
    </xf>
    <xf numFmtId="0" fontId="31"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3" xfId="0" applyFont="1" applyBorder="1" applyAlignment="1">
      <alignment horizontal="center" vertical="center"/>
    </xf>
    <xf numFmtId="0" fontId="31" fillId="0" borderId="10" xfId="0" applyFont="1" applyBorder="1" applyAlignment="1">
      <alignment vertical="center" wrapText="1"/>
    </xf>
    <xf numFmtId="0" fontId="18" fillId="0" borderId="21" xfId="0" applyFont="1" applyBorder="1" applyAlignment="1">
      <alignment horizontal="left" vertical="center"/>
    </xf>
    <xf numFmtId="0" fontId="31" fillId="0" borderId="2" xfId="0" applyFont="1" applyBorder="1" applyAlignment="1">
      <alignment horizontal="left" vertical="center" wrapText="1"/>
    </xf>
    <xf numFmtId="0" fontId="18" fillId="0" borderId="1" xfId="0" applyFont="1" applyBorder="1" applyAlignment="1">
      <alignment horizontal="center" vertical="center"/>
    </xf>
    <xf numFmtId="3" fontId="35" fillId="0" borderId="2" xfId="0" applyNumberFormat="1" applyFont="1" applyBorder="1" applyAlignment="1">
      <alignment horizontal="right" vertical="center"/>
    </xf>
    <xf numFmtId="3" fontId="35" fillId="0" borderId="3" xfId="0" applyNumberFormat="1" applyFont="1" applyBorder="1" applyAlignment="1">
      <alignment horizontal="right" vertical="center"/>
    </xf>
    <xf numFmtId="0" fontId="18" fillId="0" borderId="15" xfId="0" applyFont="1" applyBorder="1" applyAlignment="1">
      <alignment horizontal="center" vertical="center" wrapText="1"/>
    </xf>
    <xf numFmtId="3" fontId="35" fillId="0" borderId="4" xfId="0" applyNumberFormat="1" applyFont="1" applyBorder="1" applyAlignment="1">
      <alignment horizontal="right"/>
    </xf>
    <xf numFmtId="0" fontId="18" fillId="0" borderId="16" xfId="0" applyFont="1" applyBorder="1" applyAlignment="1">
      <alignment horizontal="center" vertical="center" wrapText="1"/>
    </xf>
    <xf numFmtId="4" fontId="35" fillId="0" borderId="2" xfId="0" applyNumberFormat="1" applyFont="1" applyBorder="1" applyAlignment="1">
      <alignment horizontal="right" vertical="center"/>
    </xf>
    <xf numFmtId="0" fontId="14" fillId="0" borderId="27" xfId="0" applyFont="1" applyBorder="1" applyAlignment="1">
      <alignment horizontal="left" vertical="center" wrapText="1"/>
    </xf>
    <xf numFmtId="0" fontId="18" fillId="0" borderId="0" xfId="0" applyFont="1" applyBorder="1" applyAlignment="1">
      <alignment horizontal="center" vertical="center"/>
    </xf>
    <xf numFmtId="3" fontId="35" fillId="0" borderId="0" xfId="0" applyNumberFormat="1" applyFont="1" applyBorder="1" applyAlignment="1">
      <alignment horizontal="right" vertical="center"/>
    </xf>
    <xf numFmtId="0" fontId="36" fillId="0" borderId="10" xfId="0" applyFont="1" applyBorder="1" applyAlignment="1">
      <alignment horizontal="left"/>
    </xf>
    <xf numFmtId="0" fontId="33" fillId="5" borderId="7" xfId="0" applyFont="1" applyFill="1" applyBorder="1" applyAlignment="1">
      <alignment horizontal="center" vertical="center" wrapText="1"/>
    </xf>
    <xf numFmtId="0" fontId="18" fillId="17" borderId="5" xfId="0" applyFont="1" applyFill="1" applyBorder="1" applyAlignment="1">
      <alignment horizontal="left" vertical="center" wrapText="1"/>
    </xf>
    <xf numFmtId="0" fontId="18" fillId="0" borderId="27" xfId="0" applyFont="1" applyBorder="1" applyAlignment="1">
      <alignment horizontal="left" vertical="center" wrapText="1"/>
    </xf>
    <xf numFmtId="0" fontId="18" fillId="5" borderId="7" xfId="0" applyFont="1" applyFill="1" applyBorder="1" applyAlignment="1">
      <alignment horizontal="center" vertical="center" wrapText="1"/>
    </xf>
    <xf numFmtId="3" fontId="32" fillId="0" borderId="11" xfId="0" applyNumberFormat="1" applyFont="1" applyBorder="1" applyAlignment="1">
      <alignment horizontal="center" vertical="center"/>
    </xf>
    <xf numFmtId="3" fontId="32" fillId="0" borderId="11" xfId="0" applyNumberFormat="1" applyFont="1" applyBorder="1" applyAlignment="1">
      <alignment horizontal="right"/>
    </xf>
    <xf numFmtId="3" fontId="14" fillId="0" borderId="1" xfId="0" applyNumberFormat="1" applyFont="1" applyBorder="1" applyAlignment="1">
      <alignment horizontal="center" vertical="center"/>
    </xf>
    <xf numFmtId="3" fontId="35" fillId="0" borderId="1" xfId="0" applyNumberFormat="1" applyFont="1" applyBorder="1" applyAlignment="1">
      <alignment horizontal="center" vertical="center"/>
    </xf>
    <xf numFmtId="3" fontId="35" fillId="0" borderId="1" xfId="0" applyNumberFormat="1" applyFont="1" applyBorder="1" applyAlignment="1">
      <alignment horizontal="right" vertical="center"/>
    </xf>
    <xf numFmtId="3" fontId="35" fillId="0" borderId="10" xfId="0" applyNumberFormat="1" applyFont="1" applyBorder="1" applyAlignment="1">
      <alignment horizontal="right" vertical="center"/>
    </xf>
    <xf numFmtId="0" fontId="18" fillId="6" borderId="2" xfId="0" applyFont="1" applyFill="1" applyBorder="1" applyAlignment="1"/>
    <xf numFmtId="0" fontId="35" fillId="0" borderId="0" xfId="0" applyFont="1"/>
    <xf numFmtId="0" fontId="35" fillId="0" borderId="0" xfId="0" applyFont="1" applyBorder="1"/>
    <xf numFmtId="3" fontId="35" fillId="0" borderId="0" xfId="0" applyNumberFormat="1" applyFont="1" applyBorder="1"/>
    <xf numFmtId="3" fontId="35" fillId="0" borderId="0" xfId="0" applyNumberFormat="1" applyFont="1"/>
    <xf numFmtId="14" fontId="15" fillId="12" borderId="0" xfId="0" applyNumberFormat="1" applyFont="1" applyFill="1" applyBorder="1"/>
    <xf numFmtId="0" fontId="18" fillId="12" borderId="0" xfId="0" applyFont="1" applyFill="1" applyBorder="1" applyAlignment="1">
      <alignment horizontal="center" vertical="center" wrapText="1"/>
    </xf>
    <xf numFmtId="0" fontId="33" fillId="4" borderId="2" xfId="0" applyFont="1" applyFill="1" applyBorder="1" applyAlignment="1">
      <alignment horizontal="center" vertical="center" wrapText="1"/>
    </xf>
    <xf numFmtId="0" fontId="33" fillId="4" borderId="5" xfId="0" applyFont="1" applyFill="1" applyBorder="1" applyAlignment="1">
      <alignment horizontal="center" vertical="center" wrapText="1"/>
    </xf>
    <xf numFmtId="0" fontId="18" fillId="20" borderId="5" xfId="0" applyFont="1" applyFill="1" applyBorder="1" applyAlignment="1">
      <alignment horizontal="left" vertical="center" wrapText="1"/>
    </xf>
    <xf numFmtId="0" fontId="18" fillId="0" borderId="10" xfId="0" applyFont="1" applyBorder="1" applyAlignment="1">
      <alignment horizontal="center" vertical="center" wrapText="1"/>
    </xf>
    <xf numFmtId="0" fontId="18" fillId="0" borderId="17" xfId="0" applyFont="1" applyBorder="1" applyAlignment="1">
      <alignment horizontal="center" vertical="center"/>
    </xf>
    <xf numFmtId="0" fontId="39" fillId="0" borderId="0" xfId="0" applyFont="1"/>
    <xf numFmtId="0" fontId="39" fillId="0" borderId="0" xfId="0" applyFont="1" applyBorder="1"/>
    <xf numFmtId="0" fontId="40" fillId="0" borderId="0" xfId="0" applyFont="1" applyAlignment="1">
      <alignment horizontal="center"/>
    </xf>
    <xf numFmtId="14" fontId="41" fillId="2" borderId="1" xfId="0" applyNumberFormat="1" applyFont="1" applyFill="1" applyBorder="1"/>
    <xf numFmtId="0" fontId="39" fillId="2" borderId="1" xfId="0" applyFont="1" applyFill="1" applyBorder="1"/>
    <xf numFmtId="0" fontId="42" fillId="2" borderId="3" xfId="0" applyFont="1" applyFill="1" applyBorder="1" applyAlignment="1">
      <alignment horizontal="center" vertical="center" wrapText="1"/>
    </xf>
    <xf numFmtId="0" fontId="39" fillId="3" borderId="1" xfId="0" applyFont="1" applyFill="1" applyBorder="1" applyAlignment="1">
      <alignment vertical="center"/>
    </xf>
    <xf numFmtId="0" fontId="44" fillId="4" borderId="2" xfId="0" applyFont="1" applyFill="1" applyBorder="1" applyAlignment="1">
      <alignment horizontal="center" vertical="center" wrapText="1"/>
    </xf>
    <xf numFmtId="0" fontId="44" fillId="4" borderId="7" xfId="0" applyFont="1" applyFill="1" applyBorder="1" applyAlignment="1">
      <alignment horizontal="center" vertical="center" wrapText="1"/>
    </xf>
    <xf numFmtId="0" fontId="44" fillId="4" borderId="1" xfId="0" applyFont="1" applyFill="1" applyBorder="1" applyAlignment="1">
      <alignment horizontal="center" vertical="center" wrapText="1"/>
    </xf>
    <xf numFmtId="0" fontId="44" fillId="4" borderId="8" xfId="0" applyFont="1" applyFill="1" applyBorder="1" applyAlignment="1">
      <alignment horizontal="center" vertical="center" wrapText="1"/>
    </xf>
    <xf numFmtId="0" fontId="44" fillId="5" borderId="5" xfId="0" applyFont="1" applyFill="1" applyBorder="1" applyAlignment="1">
      <alignment horizontal="center" vertical="center" wrapText="1"/>
    </xf>
    <xf numFmtId="0" fontId="44" fillId="6" borderId="2" xfId="0" applyFont="1" applyFill="1" applyBorder="1" applyAlignment="1">
      <alignment horizontal="center" vertical="center" wrapText="1"/>
    </xf>
    <xf numFmtId="0" fontId="44" fillId="6" borderId="1" xfId="0" applyFont="1" applyFill="1" applyBorder="1" applyAlignment="1">
      <alignment horizontal="center" vertical="center" wrapText="1"/>
    </xf>
    <xf numFmtId="0" fontId="44" fillId="8" borderId="7" xfId="0" applyFont="1" applyFill="1" applyBorder="1" applyAlignment="1">
      <alignment horizontal="center" vertical="center" wrapText="1"/>
    </xf>
    <xf numFmtId="0" fontId="44" fillId="8" borderId="1" xfId="0" applyFont="1" applyFill="1" applyBorder="1" applyAlignment="1">
      <alignment horizontal="center" vertical="center" wrapText="1"/>
    </xf>
    <xf numFmtId="0" fontId="44" fillId="9" borderId="2" xfId="0" applyFont="1" applyFill="1" applyBorder="1" applyAlignment="1">
      <alignment horizontal="center" vertical="center" wrapText="1"/>
    </xf>
    <xf numFmtId="0" fontId="44" fillId="9" borderId="9" xfId="0" applyFont="1" applyFill="1" applyBorder="1" applyAlignment="1">
      <alignment horizontal="center" vertical="center" wrapText="1"/>
    </xf>
    <xf numFmtId="0" fontId="44" fillId="9" borderId="7" xfId="0" applyFont="1" applyFill="1" applyBorder="1" applyAlignment="1">
      <alignment horizontal="center" vertical="center" wrapText="1"/>
    </xf>
    <xf numFmtId="0" fontId="44" fillId="10" borderId="1" xfId="0" applyFont="1" applyFill="1" applyBorder="1" applyAlignment="1">
      <alignment horizontal="center" vertical="center" wrapText="1"/>
    </xf>
    <xf numFmtId="0" fontId="44" fillId="10" borderId="2" xfId="0" applyFont="1" applyFill="1" applyBorder="1" applyAlignment="1">
      <alignment horizontal="center" vertical="center" wrapText="1"/>
    </xf>
    <xf numFmtId="0" fontId="44" fillId="9" borderId="1" xfId="0" applyFont="1" applyFill="1" applyBorder="1" applyAlignment="1">
      <alignment horizontal="center" vertical="center" wrapText="1"/>
    </xf>
    <xf numFmtId="0" fontId="44" fillId="0" borderId="1" xfId="0" applyFont="1" applyBorder="1" applyAlignment="1">
      <alignment horizontal="center" vertical="center" wrapText="1"/>
    </xf>
    <xf numFmtId="4" fontId="46" fillId="0" borderId="11" xfId="0" applyNumberFormat="1" applyFont="1" applyBorder="1" applyAlignment="1">
      <alignment horizontal="center" vertical="center"/>
    </xf>
    <xf numFmtId="4" fontId="46" fillId="0" borderId="38" xfId="0" applyNumberFormat="1" applyFont="1" applyBorder="1" applyAlignment="1">
      <alignment horizontal="center" vertical="center"/>
    </xf>
    <xf numFmtId="4" fontId="44" fillId="0" borderId="36" xfId="0" applyNumberFormat="1" applyFont="1" applyBorder="1" applyAlignment="1">
      <alignment horizontal="center" vertical="center"/>
    </xf>
    <xf numFmtId="4" fontId="44" fillId="0" borderId="37" xfId="0" applyNumberFormat="1" applyFont="1" applyBorder="1" applyAlignment="1">
      <alignment horizontal="center" vertical="center"/>
    </xf>
    <xf numFmtId="4" fontId="44" fillId="0" borderId="75" xfId="0" applyNumberFormat="1" applyFont="1" applyBorder="1" applyAlignment="1">
      <alignment horizontal="right"/>
    </xf>
    <xf numFmtId="4" fontId="46" fillId="0" borderId="13" xfId="0" applyNumberFormat="1" applyFont="1" applyBorder="1" applyAlignment="1">
      <alignment horizontal="center" vertical="center"/>
    </xf>
    <xf numFmtId="4" fontId="44" fillId="21" borderId="11" xfId="0" applyNumberFormat="1" applyFont="1" applyFill="1" applyBorder="1" applyAlignment="1">
      <alignment horizontal="center" vertical="center"/>
    </xf>
    <xf numFmtId="4" fontId="46" fillId="0" borderId="1" xfId="0" applyNumberFormat="1" applyFont="1" applyBorder="1" applyAlignment="1">
      <alignment horizontal="center" vertical="center"/>
    </xf>
    <xf numFmtId="4" fontId="46" fillId="0" borderId="1" xfId="0" applyNumberFormat="1" applyFont="1" applyBorder="1" applyAlignment="1">
      <alignment horizontal="right"/>
    </xf>
    <xf numFmtId="4" fontId="46" fillId="0" borderId="14" xfId="0" applyNumberFormat="1" applyFont="1" applyBorder="1" applyAlignment="1">
      <alignment horizontal="right"/>
    </xf>
    <xf numFmtId="4" fontId="46" fillId="0" borderId="2" xfId="0" applyNumberFormat="1" applyFont="1" applyBorder="1" applyAlignment="1">
      <alignment horizontal="right"/>
    </xf>
    <xf numFmtId="4" fontId="44" fillId="3" borderId="49" xfId="0" applyNumberFormat="1" applyFont="1" applyFill="1" applyBorder="1" applyAlignment="1">
      <alignment horizontal="center" vertical="center"/>
    </xf>
    <xf numFmtId="0" fontId="44" fillId="0" borderId="19" xfId="0" applyFont="1" applyBorder="1" applyAlignment="1">
      <alignment horizontal="center" vertical="center" wrapText="1"/>
    </xf>
    <xf numFmtId="4" fontId="46" fillId="0" borderId="16" xfId="0" applyNumberFormat="1" applyFont="1" applyBorder="1" applyAlignment="1">
      <alignment horizontal="center" vertical="center"/>
    </xf>
    <xf numFmtId="4" fontId="46" fillId="0" borderId="68" xfId="0" applyNumberFormat="1" applyFont="1" applyBorder="1" applyAlignment="1">
      <alignment horizontal="center" vertical="center"/>
    </xf>
    <xf numFmtId="4" fontId="44" fillId="0" borderId="41" xfId="0" applyNumberFormat="1" applyFont="1" applyBorder="1" applyAlignment="1">
      <alignment horizontal="center" vertical="center"/>
    </xf>
    <xf numFmtId="4" fontId="44" fillId="0" borderId="42" xfId="0" applyNumberFormat="1" applyFont="1" applyBorder="1" applyAlignment="1">
      <alignment horizontal="center" vertical="center"/>
    </xf>
    <xf numFmtId="4" fontId="44" fillId="0" borderId="44" xfId="0" applyNumberFormat="1" applyFont="1" applyBorder="1" applyAlignment="1">
      <alignment horizontal="right"/>
    </xf>
    <xf numFmtId="4" fontId="46" fillId="0" borderId="45" xfId="0" applyNumberFormat="1" applyFont="1" applyBorder="1" applyAlignment="1">
      <alignment horizontal="center" vertical="center"/>
    </xf>
    <xf numFmtId="4" fontId="44" fillId="21" borderId="16" xfId="0" applyNumberFormat="1" applyFont="1" applyFill="1" applyBorder="1" applyAlignment="1">
      <alignment horizontal="center" vertical="center"/>
    </xf>
    <xf numFmtId="4" fontId="44" fillId="21" borderId="33" xfId="0" applyNumberFormat="1" applyFont="1" applyFill="1" applyBorder="1" applyAlignment="1">
      <alignment horizontal="center" vertical="center"/>
    </xf>
    <xf numFmtId="0" fontId="45" fillId="0" borderId="1" xfId="0" applyFont="1" applyBorder="1" applyAlignment="1">
      <alignment horizontal="center" vertical="center" wrapText="1"/>
    </xf>
    <xf numFmtId="4" fontId="45" fillId="0" borderId="1" xfId="0" applyNumberFormat="1" applyFont="1" applyBorder="1" applyAlignment="1">
      <alignment horizontal="center" vertical="center"/>
    </xf>
    <xf numFmtId="4" fontId="45" fillId="0" borderId="2" xfId="0" applyNumberFormat="1" applyFont="1" applyBorder="1" applyAlignment="1">
      <alignment horizontal="center" vertical="center"/>
    </xf>
    <xf numFmtId="4" fontId="45" fillId="0" borderId="4" xfId="0" applyNumberFormat="1" applyFont="1" applyBorder="1" applyAlignment="1">
      <alignment horizontal="right"/>
    </xf>
    <xf numFmtId="4" fontId="45" fillId="21" borderId="1" xfId="0" applyNumberFormat="1" applyFont="1" applyFill="1" applyBorder="1" applyAlignment="1">
      <alignment horizontal="center" vertical="center"/>
    </xf>
    <xf numFmtId="2" fontId="47" fillId="16" borderId="1" xfId="0" applyNumberFormat="1" applyFont="1" applyFill="1" applyBorder="1" applyAlignment="1">
      <alignment horizontal="center" vertical="center"/>
    </xf>
    <xf numFmtId="0" fontId="45" fillId="3" borderId="1" xfId="0" applyFont="1" applyFill="1" applyBorder="1" applyAlignment="1">
      <alignment horizontal="center" vertical="center"/>
    </xf>
    <xf numFmtId="0" fontId="44" fillId="0" borderId="21" xfId="0" applyFont="1" applyBorder="1" applyAlignment="1">
      <alignment horizontal="center" vertical="center"/>
    </xf>
    <xf numFmtId="0" fontId="44" fillId="0" borderId="1" xfId="0" applyFont="1" applyBorder="1" applyAlignment="1">
      <alignment vertical="center" wrapText="1"/>
    </xf>
    <xf numFmtId="0" fontId="44" fillId="0" borderId="21" xfId="0" applyFont="1" applyBorder="1" applyAlignment="1">
      <alignment horizontal="center" vertical="center" wrapText="1"/>
    </xf>
    <xf numFmtId="4" fontId="46" fillId="0" borderId="15" xfId="0" applyNumberFormat="1" applyFont="1" applyBorder="1" applyAlignment="1">
      <alignment horizontal="center" vertical="center"/>
    </xf>
    <xf numFmtId="4" fontId="46" fillId="0" borderId="46" xfId="0" applyNumberFormat="1" applyFont="1" applyBorder="1" applyAlignment="1">
      <alignment horizontal="center" vertical="center"/>
    </xf>
    <xf numFmtId="4" fontId="44" fillId="0" borderId="1" xfId="0" applyNumberFormat="1" applyFont="1" applyBorder="1" applyAlignment="1">
      <alignment horizontal="center" vertical="center"/>
    </xf>
    <xf numFmtId="4" fontId="46" fillId="0" borderId="20" xfId="0" applyNumberFormat="1" applyFont="1" applyBorder="1" applyAlignment="1">
      <alignment horizontal="center" vertical="center"/>
    </xf>
    <xf numFmtId="4" fontId="44" fillId="21" borderId="15" xfId="0" applyNumberFormat="1" applyFont="1" applyFill="1" applyBorder="1" applyAlignment="1">
      <alignment horizontal="center" vertical="center"/>
    </xf>
    <xf numFmtId="4" fontId="46" fillId="0" borderId="21" xfId="0" applyNumberFormat="1" applyFont="1" applyBorder="1" applyAlignment="1">
      <alignment horizontal="center" vertical="center"/>
    </xf>
    <xf numFmtId="4" fontId="46" fillId="0" borderId="14" xfId="0" applyNumberFormat="1" applyFont="1" applyBorder="1" applyAlignment="1">
      <alignment horizontal="center" vertical="center"/>
    </xf>
    <xf numFmtId="0" fontId="45" fillId="3" borderId="72" xfId="0" applyFont="1" applyFill="1" applyBorder="1" applyAlignment="1">
      <alignment horizontal="center" vertical="center"/>
    </xf>
    <xf numFmtId="0" fontId="48" fillId="15" borderId="6" xfId="0" applyFont="1" applyFill="1" applyBorder="1" applyAlignment="1">
      <alignment horizontal="center" vertical="center"/>
    </xf>
    <xf numFmtId="4" fontId="48" fillId="15" borderId="7" xfId="0" applyNumberFormat="1" applyFont="1" applyFill="1" applyBorder="1" applyAlignment="1">
      <alignment horizontal="center" vertical="center"/>
    </xf>
    <xf numFmtId="4" fontId="48" fillId="15" borderId="7" xfId="0" applyNumberFormat="1" applyFont="1" applyFill="1" applyBorder="1" applyAlignment="1">
      <alignment horizontal="right"/>
    </xf>
    <xf numFmtId="4" fontId="48" fillId="15" borderId="5" xfId="0" applyNumberFormat="1" applyFont="1" applyFill="1" applyBorder="1" applyAlignment="1">
      <alignment horizontal="right"/>
    </xf>
    <xf numFmtId="4" fontId="48" fillId="15" borderId="8" xfId="0" applyNumberFormat="1" applyFont="1" applyFill="1" applyBorder="1" applyAlignment="1">
      <alignment horizontal="center" vertical="center"/>
    </xf>
    <xf numFmtId="4" fontId="48" fillId="15" borderId="5" xfId="0" applyNumberFormat="1" applyFont="1" applyFill="1" applyBorder="1" applyAlignment="1">
      <alignment horizontal="center" vertical="center"/>
    </xf>
    <xf numFmtId="4" fontId="48" fillId="21" borderId="7" xfId="0" applyNumberFormat="1" applyFont="1" applyFill="1" applyBorder="1" applyAlignment="1">
      <alignment horizontal="center" vertical="center"/>
    </xf>
    <xf numFmtId="2" fontId="41" fillId="0" borderId="0" xfId="0" applyNumberFormat="1" applyFont="1" applyAlignment="1">
      <alignment horizontal="center" vertical="center"/>
    </xf>
    <xf numFmtId="0" fontId="44" fillId="0" borderId="1" xfId="0" applyFont="1" applyBorder="1" applyAlignment="1">
      <alignment horizontal="center" vertical="center"/>
    </xf>
    <xf numFmtId="0" fontId="44" fillId="0" borderId="3" xfId="0" applyFont="1" applyBorder="1" applyAlignment="1">
      <alignment horizontal="center" vertical="center" wrapText="1"/>
    </xf>
    <xf numFmtId="4" fontId="49" fillId="0" borderId="1" xfId="0" applyNumberFormat="1" applyFont="1" applyBorder="1" applyAlignment="1">
      <alignment horizontal="center" vertical="center"/>
    </xf>
    <xf numFmtId="4" fontId="49" fillId="0" borderId="1" xfId="0" applyNumberFormat="1" applyFont="1" applyBorder="1" applyAlignment="1">
      <alignment horizontal="right" vertical="center"/>
    </xf>
    <xf numFmtId="4" fontId="46" fillId="0" borderId="9" xfId="0" applyNumberFormat="1" applyFont="1" applyBorder="1" applyAlignment="1">
      <alignment horizontal="center" vertical="center"/>
    </xf>
    <xf numFmtId="4" fontId="50" fillId="0" borderId="1" xfId="0" applyNumberFormat="1" applyFont="1" applyBorder="1" applyAlignment="1">
      <alignment horizontal="center" vertical="center"/>
    </xf>
    <xf numFmtId="4" fontId="50" fillId="0" borderId="4" xfId="0" applyNumberFormat="1" applyFont="1" applyBorder="1" applyAlignment="1">
      <alignment horizontal="center" vertical="center"/>
    </xf>
    <xf numFmtId="4" fontId="50" fillId="0" borderId="61" xfId="0" applyNumberFormat="1" applyFont="1" applyBorder="1" applyAlignment="1">
      <alignment horizontal="right" vertical="center"/>
    </xf>
    <xf numFmtId="4" fontId="49" fillId="0" borderId="2" xfId="0" applyNumberFormat="1" applyFont="1" applyBorder="1" applyAlignment="1">
      <alignment horizontal="right" vertical="center"/>
    </xf>
    <xf numFmtId="4" fontId="50" fillId="21" borderId="1" xfId="0" applyNumberFormat="1" applyFont="1" applyFill="1" applyBorder="1" applyAlignment="1">
      <alignment horizontal="center" vertical="center"/>
    </xf>
    <xf numFmtId="4" fontId="49" fillId="0" borderId="3" xfId="0" applyNumberFormat="1" applyFont="1" applyBorder="1" applyAlignment="1">
      <alignment horizontal="right" vertical="center"/>
    </xf>
    <xf numFmtId="4" fontId="46" fillId="0" borderId="3" xfId="0" applyNumberFormat="1" applyFont="1" applyBorder="1" applyAlignment="1">
      <alignment horizontal="center" vertical="center"/>
    </xf>
    <xf numFmtId="4" fontId="50" fillId="0" borderId="3" xfId="0" applyNumberFormat="1" applyFont="1" applyBorder="1" applyAlignment="1">
      <alignment horizontal="right" vertical="center"/>
    </xf>
    <xf numFmtId="2" fontId="41" fillId="22" borderId="1" xfId="0" applyNumberFormat="1" applyFont="1" applyFill="1" applyBorder="1" applyAlignment="1">
      <alignment horizontal="center" vertical="center"/>
    </xf>
    <xf numFmtId="4" fontId="46" fillId="0" borderId="2" xfId="0" applyNumberFormat="1" applyFont="1" applyBorder="1" applyAlignment="1">
      <alignment horizontal="center" vertical="center"/>
    </xf>
    <xf numFmtId="4" fontId="50" fillId="0" borderId="4" xfId="0" applyNumberFormat="1" applyFont="1" applyBorder="1" applyAlignment="1">
      <alignment horizontal="right" vertical="center"/>
    </xf>
    <xf numFmtId="0" fontId="44" fillId="0" borderId="27" xfId="0" applyFont="1" applyBorder="1" applyAlignment="1">
      <alignment horizontal="center" vertical="center"/>
    </xf>
    <xf numFmtId="0" fontId="44" fillId="0" borderId="0" xfId="0" applyFont="1" applyBorder="1" applyAlignment="1">
      <alignment horizontal="center" vertical="center"/>
    </xf>
    <xf numFmtId="0" fontId="44" fillId="0" borderId="17" xfId="0" applyFont="1" applyBorder="1" applyAlignment="1">
      <alignment horizontal="left" vertical="center" wrapText="1"/>
    </xf>
    <xf numFmtId="0" fontId="44" fillId="0" borderId="0" xfId="0" applyFont="1" applyBorder="1" applyAlignment="1">
      <alignment horizontal="center" vertical="center" wrapText="1"/>
    </xf>
    <xf numFmtId="4" fontId="49" fillId="0" borderId="10" xfId="0" applyNumberFormat="1" applyFont="1" applyBorder="1" applyAlignment="1">
      <alignment horizontal="center" vertical="center"/>
    </xf>
    <xf numFmtId="4" fontId="49" fillId="0" borderId="10" xfId="0" applyNumberFormat="1" applyFont="1" applyBorder="1" applyAlignment="1">
      <alignment horizontal="right" vertical="center"/>
    </xf>
    <xf numFmtId="4" fontId="50" fillId="0" borderId="27" xfId="0" applyNumberFormat="1" applyFont="1" applyBorder="1" applyAlignment="1">
      <alignment horizontal="center" vertical="center"/>
    </xf>
    <xf numFmtId="4" fontId="50" fillId="0" borderId="1" xfId="0" applyNumberFormat="1" applyFont="1" applyBorder="1" applyAlignment="1">
      <alignment horizontal="right" vertical="center"/>
    </xf>
    <xf numFmtId="4" fontId="50" fillId="21" borderId="10" xfId="0" applyNumberFormat="1" applyFont="1" applyFill="1" applyBorder="1" applyAlignment="1">
      <alignment horizontal="center" vertical="center"/>
    </xf>
    <xf numFmtId="4" fontId="49" fillId="0" borderId="0" xfId="0" applyNumberFormat="1" applyFont="1" applyBorder="1" applyAlignment="1">
      <alignment horizontal="right" vertical="center"/>
    </xf>
    <xf numFmtId="4" fontId="46" fillId="0" borderId="10" xfId="0" applyNumberFormat="1" applyFont="1" applyBorder="1" applyAlignment="1">
      <alignment horizontal="right"/>
    </xf>
    <xf numFmtId="0" fontId="39" fillId="0" borderId="0" xfId="0" applyFont="1" applyAlignment="1">
      <alignment horizontal="center" vertical="center"/>
    </xf>
    <xf numFmtId="0" fontId="44" fillId="0" borderId="10" xfId="0" applyFont="1" applyBorder="1" applyAlignment="1">
      <alignment horizontal="center" vertical="center" wrapText="1"/>
    </xf>
    <xf numFmtId="0" fontId="44" fillId="0" borderId="1" xfId="0" applyFont="1" applyBorder="1" applyAlignment="1">
      <alignment horizontal="left" vertical="center" wrapText="1"/>
    </xf>
    <xf numFmtId="0" fontId="44" fillId="0" borderId="2" xfId="0" applyFont="1" applyBorder="1" applyAlignment="1">
      <alignment horizontal="center" vertical="center"/>
    </xf>
    <xf numFmtId="0" fontId="40" fillId="0" borderId="1" xfId="0" applyFont="1" applyBorder="1" applyAlignment="1">
      <alignment horizontal="center" vertical="center" wrapText="1"/>
    </xf>
    <xf numFmtId="4" fontId="44" fillId="0" borderId="1" xfId="0" applyNumberFormat="1" applyFont="1" applyBorder="1" applyAlignment="1">
      <alignment horizontal="center" vertical="center" wrapText="1"/>
    </xf>
    <xf numFmtId="4" fontId="44" fillId="21" borderId="1" xfId="0" applyNumberFormat="1" applyFont="1" applyFill="1" applyBorder="1" applyAlignment="1">
      <alignment horizontal="center" vertical="center"/>
    </xf>
    <xf numFmtId="0" fontId="44" fillId="3" borderId="1" xfId="0" applyFont="1" applyFill="1" applyBorder="1" applyAlignment="1">
      <alignment horizontal="center" vertical="center"/>
    </xf>
    <xf numFmtId="0" fontId="44" fillId="3" borderId="55" xfId="0" applyFont="1" applyFill="1" applyBorder="1" applyAlignment="1">
      <alignment horizontal="center" vertical="center" wrapText="1"/>
    </xf>
    <xf numFmtId="0" fontId="44" fillId="3" borderId="55" xfId="0" applyFont="1" applyFill="1" applyBorder="1" applyAlignment="1">
      <alignment horizontal="center" vertical="center"/>
    </xf>
    <xf numFmtId="0" fontId="40" fillId="3" borderId="55" xfId="0" applyFont="1" applyFill="1" applyBorder="1" applyAlignment="1">
      <alignment horizontal="left" vertical="center" wrapText="1"/>
    </xf>
    <xf numFmtId="4" fontId="44" fillId="3" borderId="55" xfId="0" applyNumberFormat="1" applyFont="1" applyFill="1" applyBorder="1" applyAlignment="1">
      <alignment horizontal="center" vertical="center" wrapText="1"/>
    </xf>
    <xf numFmtId="4" fontId="44" fillId="3" borderId="55" xfId="0" applyNumberFormat="1" applyFont="1" applyFill="1" applyBorder="1" applyAlignment="1">
      <alignment horizontal="center" vertical="center"/>
    </xf>
    <xf numFmtId="4" fontId="44" fillId="3" borderId="55" xfId="0" applyNumberFormat="1" applyFont="1" applyFill="1" applyBorder="1" applyAlignment="1">
      <alignment horizontal="right" vertical="center"/>
    </xf>
    <xf numFmtId="4" fontId="46" fillId="3" borderId="55" xfId="0" applyNumberFormat="1" applyFont="1" applyFill="1" applyBorder="1" applyAlignment="1">
      <alignment horizontal="right" vertical="center"/>
    </xf>
    <xf numFmtId="4" fontId="46" fillId="3" borderId="55" xfId="0" applyNumberFormat="1" applyFont="1" applyFill="1" applyBorder="1" applyAlignment="1">
      <alignment horizontal="center" vertical="center"/>
    </xf>
    <xf numFmtId="4" fontId="46" fillId="3" borderId="38" xfId="0" applyNumberFormat="1" applyFont="1" applyFill="1" applyBorder="1" applyAlignment="1">
      <alignment horizontal="right"/>
    </xf>
    <xf numFmtId="0" fontId="44" fillId="3" borderId="49" xfId="0" applyFont="1" applyFill="1" applyBorder="1" applyAlignment="1">
      <alignment horizontal="center" vertical="center" wrapText="1"/>
    </xf>
    <xf numFmtId="0" fontId="44" fillId="3" borderId="49" xfId="0" applyFont="1" applyFill="1" applyBorder="1" applyAlignment="1">
      <alignment horizontal="center" vertical="center"/>
    </xf>
    <xf numFmtId="0" fontId="40" fillId="3" borderId="49" xfId="0" applyFont="1" applyFill="1" applyBorder="1" applyAlignment="1">
      <alignment horizontal="left" vertical="center" wrapText="1"/>
    </xf>
    <xf numFmtId="4" fontId="44" fillId="3" borderId="49" xfId="0" applyNumberFormat="1" applyFont="1" applyFill="1" applyBorder="1" applyAlignment="1">
      <alignment horizontal="center" vertical="center" wrapText="1"/>
    </xf>
    <xf numFmtId="4" fontId="44" fillId="3" borderId="49" xfId="0" applyNumberFormat="1" applyFont="1" applyFill="1" applyBorder="1" applyAlignment="1">
      <alignment horizontal="right" vertical="center"/>
    </xf>
    <xf numFmtId="4" fontId="46" fillId="3" borderId="49" xfId="0" applyNumberFormat="1" applyFont="1" applyFill="1" applyBorder="1" applyAlignment="1">
      <alignment horizontal="right" vertical="center"/>
    </xf>
    <xf numFmtId="4" fontId="46" fillId="3" borderId="49" xfId="0" applyNumberFormat="1" applyFont="1" applyFill="1" applyBorder="1" applyAlignment="1">
      <alignment horizontal="center" vertical="center"/>
    </xf>
    <xf numFmtId="4" fontId="46" fillId="3" borderId="51" xfId="0" applyNumberFormat="1" applyFont="1" applyFill="1" applyBorder="1" applyAlignment="1">
      <alignment horizontal="right"/>
    </xf>
    <xf numFmtId="4" fontId="44" fillId="22" borderId="49" xfId="0" applyNumberFormat="1" applyFont="1" applyFill="1" applyBorder="1" applyAlignment="1">
      <alignment horizontal="center" vertical="center"/>
    </xf>
    <xf numFmtId="4" fontId="49" fillId="3" borderId="49" xfId="0" applyNumberFormat="1" applyFont="1" applyFill="1" applyBorder="1" applyAlignment="1">
      <alignment horizontal="right" vertical="center"/>
    </xf>
    <xf numFmtId="0" fontId="44" fillId="3" borderId="64" xfId="0" applyFont="1" applyFill="1" applyBorder="1" applyAlignment="1">
      <alignment horizontal="center" vertical="center" wrapText="1"/>
    </xf>
    <xf numFmtId="0" fontId="44" fillId="3" borderId="64" xfId="0" applyFont="1" applyFill="1" applyBorder="1" applyAlignment="1">
      <alignment horizontal="center" vertical="center"/>
    </xf>
    <xf numFmtId="0" fontId="40" fillId="3" borderId="64" xfId="0" applyFont="1" applyFill="1" applyBorder="1" applyAlignment="1">
      <alignment horizontal="left" vertical="center" wrapText="1"/>
    </xf>
    <xf numFmtId="4" fontId="46" fillId="3" borderId="64" xfId="0" applyNumberFormat="1" applyFont="1" applyFill="1" applyBorder="1" applyAlignment="1">
      <alignment horizontal="center" vertical="center"/>
    </xf>
    <xf numFmtId="4" fontId="46" fillId="3" borderId="64" xfId="0" applyNumberFormat="1" applyFont="1" applyFill="1" applyBorder="1" applyAlignment="1">
      <alignment horizontal="right" vertical="center"/>
    </xf>
    <xf numFmtId="4" fontId="49" fillId="3" borderId="64" xfId="0" applyNumberFormat="1" applyFont="1" applyFill="1" applyBorder="1" applyAlignment="1">
      <alignment horizontal="right" vertical="center"/>
    </xf>
    <xf numFmtId="4" fontId="44" fillId="3" borderId="64" xfId="0" applyNumberFormat="1" applyFont="1" applyFill="1" applyBorder="1" applyAlignment="1">
      <alignment horizontal="center" vertical="center"/>
    </xf>
    <xf numFmtId="4" fontId="44" fillId="3" borderId="64" xfId="0" applyNumberFormat="1" applyFont="1" applyFill="1" applyBorder="1" applyAlignment="1">
      <alignment horizontal="right" vertical="center"/>
    </xf>
    <xf numFmtId="4" fontId="46" fillId="3" borderId="68" xfId="0" applyNumberFormat="1" applyFont="1" applyFill="1" applyBorder="1" applyAlignment="1">
      <alignment horizontal="right"/>
    </xf>
    <xf numFmtId="0" fontId="44" fillId="0" borderId="22" xfId="0" applyFont="1" applyBorder="1" applyAlignment="1">
      <alignment horizontal="center" vertical="center"/>
    </xf>
    <xf numFmtId="0" fontId="44" fillId="0" borderId="15" xfId="0" applyFont="1" applyBorder="1" applyAlignment="1">
      <alignment horizontal="center" vertical="center" wrapText="1"/>
    </xf>
    <xf numFmtId="0" fontId="44" fillId="0" borderId="17" xfId="0" applyFont="1" applyBorder="1" applyAlignment="1">
      <alignment horizontal="center" vertical="center"/>
    </xf>
    <xf numFmtId="4" fontId="49" fillId="0" borderId="17" xfId="0" applyNumberFormat="1" applyFont="1" applyBorder="1" applyAlignment="1">
      <alignment horizontal="center" vertical="center"/>
    </xf>
    <xf numFmtId="4" fontId="49" fillId="0" borderId="19" xfId="0" applyNumberFormat="1" applyFont="1" applyBorder="1" applyAlignment="1">
      <alignment horizontal="center" vertical="center"/>
    </xf>
    <xf numFmtId="4" fontId="50" fillId="0" borderId="17" xfId="0" applyNumberFormat="1" applyFont="1" applyBorder="1" applyAlignment="1">
      <alignment horizontal="center" vertical="center"/>
    </xf>
    <xf numFmtId="4" fontId="50" fillId="0" borderId="17" xfId="0" applyNumberFormat="1" applyFont="1" applyBorder="1" applyAlignment="1">
      <alignment horizontal="right"/>
    </xf>
    <xf numFmtId="4" fontId="49" fillId="0" borderId="22" xfId="0" applyNumberFormat="1" applyFont="1" applyBorder="1" applyAlignment="1">
      <alignment horizontal="center" vertical="center"/>
    </xf>
    <xf numFmtId="4" fontId="50" fillId="21" borderId="17" xfId="0" applyNumberFormat="1" applyFont="1" applyFill="1" applyBorder="1" applyAlignment="1">
      <alignment horizontal="center" vertical="center"/>
    </xf>
    <xf numFmtId="4" fontId="46" fillId="0" borderId="17" xfId="0" applyNumberFormat="1" applyFont="1" applyBorder="1" applyAlignment="1">
      <alignment horizontal="center" vertical="center"/>
    </xf>
    <xf numFmtId="0" fontId="52" fillId="0" borderId="1" xfId="0" applyFont="1" applyBorder="1" applyAlignment="1">
      <alignment horizontal="center" vertical="center"/>
    </xf>
    <xf numFmtId="0" fontId="44" fillId="0" borderId="16" xfId="0" applyFont="1" applyBorder="1" applyAlignment="1">
      <alignment horizontal="center" vertical="center" wrapText="1"/>
    </xf>
    <xf numFmtId="4" fontId="49" fillId="0" borderId="15" xfId="0" applyNumberFormat="1" applyFont="1" applyBorder="1" applyAlignment="1">
      <alignment horizontal="center" vertical="center"/>
    </xf>
    <xf numFmtId="4" fontId="49" fillId="0" borderId="3" xfId="0" applyNumberFormat="1" applyFont="1" applyBorder="1" applyAlignment="1">
      <alignment horizontal="center" vertical="center"/>
    </xf>
    <xf numFmtId="4" fontId="50" fillId="0" borderId="1" xfId="0" applyNumberFormat="1" applyFont="1" applyBorder="1" applyAlignment="1">
      <alignment horizontal="right"/>
    </xf>
    <xf numFmtId="4" fontId="49" fillId="0" borderId="20" xfId="0" applyNumberFormat="1" applyFont="1" applyBorder="1" applyAlignment="1">
      <alignment horizontal="center" vertical="center"/>
    </xf>
    <xf numFmtId="4" fontId="50" fillId="21" borderId="15" xfId="0" applyNumberFormat="1" applyFont="1" applyFill="1" applyBorder="1" applyAlignment="1">
      <alignment horizontal="center" vertical="center"/>
    </xf>
    <xf numFmtId="4" fontId="49" fillId="0" borderId="21" xfId="0" applyNumberFormat="1" applyFont="1" applyBorder="1" applyAlignment="1">
      <alignment horizontal="center" vertical="center"/>
    </xf>
    <xf numFmtId="0" fontId="44" fillId="8" borderId="3" xfId="0" applyFont="1" applyFill="1" applyBorder="1" applyAlignment="1">
      <alignment horizontal="center"/>
    </xf>
    <xf numFmtId="4" fontId="44" fillId="13" borderId="1" xfId="0" applyNumberFormat="1" applyFont="1" applyFill="1" applyBorder="1" applyAlignment="1">
      <alignment horizontal="center" vertical="center"/>
    </xf>
    <xf numFmtId="4" fontId="44" fillId="13" borderId="1" xfId="0" applyNumberFormat="1" applyFont="1" applyFill="1" applyBorder="1"/>
    <xf numFmtId="4" fontId="44" fillId="13" borderId="2" xfId="0" applyNumberFormat="1" applyFont="1" applyFill="1" applyBorder="1"/>
    <xf numFmtId="4" fontId="44" fillId="13" borderId="23" xfId="0" applyNumberFormat="1" applyFont="1" applyFill="1" applyBorder="1" applyAlignment="1">
      <alignment horizontal="center" vertical="center"/>
    </xf>
    <xf numFmtId="4" fontId="44" fillId="13" borderId="24" xfId="0" applyNumberFormat="1" applyFont="1" applyFill="1" applyBorder="1" applyAlignment="1">
      <alignment horizontal="center" vertical="center"/>
    </xf>
    <xf numFmtId="4" fontId="44" fillId="13" borderId="19" xfId="0" applyNumberFormat="1" applyFont="1" applyFill="1" applyBorder="1"/>
    <xf numFmtId="4" fontId="44" fillId="13" borderId="4" xfId="0" applyNumberFormat="1" applyFont="1" applyFill="1" applyBorder="1"/>
    <xf numFmtId="4" fontId="44" fillId="21" borderId="17" xfId="0" applyNumberFormat="1" applyFont="1" applyFill="1" applyBorder="1" applyAlignment="1">
      <alignment horizontal="center" vertical="center"/>
    </xf>
    <xf numFmtId="4" fontId="44" fillId="13" borderId="76" xfId="0" applyNumberFormat="1" applyFont="1" applyFill="1" applyBorder="1"/>
    <xf numFmtId="4" fontId="44" fillId="13" borderId="68" xfId="0" applyNumberFormat="1" applyFont="1" applyFill="1" applyBorder="1"/>
    <xf numFmtId="4" fontId="44" fillId="13" borderId="3" xfId="0" applyNumberFormat="1" applyFont="1" applyFill="1" applyBorder="1"/>
    <xf numFmtId="4" fontId="44" fillId="13" borderId="17" xfId="0" applyNumberFormat="1" applyFont="1" applyFill="1" applyBorder="1"/>
    <xf numFmtId="2" fontId="41" fillId="16" borderId="0" xfId="0" applyNumberFormat="1" applyFont="1" applyFill="1" applyAlignment="1">
      <alignment horizontal="center" vertical="center"/>
    </xf>
    <xf numFmtId="0" fontId="44" fillId="0" borderId="2" xfId="0" applyFont="1" applyBorder="1" applyAlignment="1"/>
    <xf numFmtId="0" fontId="44" fillId="0" borderId="3" xfId="0" applyFont="1" applyBorder="1" applyAlignment="1"/>
    <xf numFmtId="0" fontId="44" fillId="0" borderId="3" xfId="0" applyFont="1" applyBorder="1" applyAlignment="1">
      <alignment horizontal="center" vertical="center"/>
    </xf>
    <xf numFmtId="0" fontId="44" fillId="0" borderId="4" xfId="0" applyFont="1" applyBorder="1" applyAlignment="1">
      <alignment horizontal="center" vertical="center"/>
    </xf>
    <xf numFmtId="0" fontId="44" fillId="21" borderId="1" xfId="0" applyFont="1" applyFill="1" applyBorder="1" applyAlignment="1">
      <alignment horizontal="center" vertical="center"/>
    </xf>
    <xf numFmtId="0" fontId="46" fillId="0" borderId="10" xfId="0" applyFont="1" applyBorder="1"/>
    <xf numFmtId="0" fontId="53" fillId="8" borderId="2" xfId="0" applyFont="1" applyFill="1" applyBorder="1" applyAlignment="1"/>
    <xf numFmtId="0" fontId="39" fillId="0" borderId="3" xfId="0" applyFont="1" applyBorder="1" applyAlignment="1">
      <alignment horizontal="center" vertical="center"/>
    </xf>
    <xf numFmtId="0" fontId="39" fillId="0" borderId="3" xfId="0" applyFont="1" applyBorder="1" applyAlignment="1"/>
    <xf numFmtId="0" fontId="39" fillId="0" borderId="2" xfId="0" applyFont="1" applyBorder="1" applyAlignment="1">
      <alignment horizontal="center" vertical="center"/>
    </xf>
    <xf numFmtId="0" fontId="39" fillId="0" borderId="4" xfId="0" applyFont="1" applyBorder="1" applyAlignment="1">
      <alignment horizontal="center" vertical="center"/>
    </xf>
    <xf numFmtId="0" fontId="54" fillId="21" borderId="1" xfId="0" applyFont="1" applyFill="1" applyBorder="1" applyAlignment="1">
      <alignment horizontal="center" vertical="center"/>
    </xf>
    <xf numFmtId="4" fontId="44" fillId="13" borderId="1" xfId="0" applyNumberFormat="1" applyFont="1" applyFill="1" applyBorder="1" applyAlignment="1">
      <alignment horizontal="right"/>
    </xf>
    <xf numFmtId="0" fontId="55" fillId="0" borderId="22" xfId="0" applyFont="1" applyBorder="1" applyAlignment="1">
      <alignment horizontal="left"/>
    </xf>
    <xf numFmtId="0" fontId="44" fillId="0" borderId="26" xfId="0" applyFont="1" applyBorder="1" applyAlignment="1">
      <alignment horizontal="left"/>
    </xf>
    <xf numFmtId="4" fontId="45" fillId="0" borderId="27" xfId="0" applyNumberFormat="1" applyFont="1" applyBorder="1" applyAlignment="1">
      <alignment horizontal="center" vertical="center"/>
    </xf>
    <xf numFmtId="4" fontId="45" fillId="0" borderId="27" xfId="0" applyNumberFormat="1" applyFont="1" applyBorder="1"/>
    <xf numFmtId="4" fontId="45" fillId="0" borderId="10" xfId="0" applyNumberFormat="1" applyFont="1" applyBorder="1" applyAlignment="1">
      <alignment horizontal="center" vertical="center"/>
    </xf>
    <xf numFmtId="4" fontId="45" fillId="0" borderId="0" xfId="0" applyNumberFormat="1" applyFont="1" applyBorder="1"/>
    <xf numFmtId="4" fontId="45" fillId="21" borderId="10" xfId="0" applyNumberFormat="1" applyFont="1" applyFill="1" applyBorder="1" applyAlignment="1">
      <alignment horizontal="center" vertical="center"/>
    </xf>
    <xf numFmtId="4" fontId="45" fillId="0" borderId="26" xfId="0" applyNumberFormat="1" applyFont="1" applyBorder="1"/>
    <xf numFmtId="4" fontId="46" fillId="0" borderId="10" xfId="0" applyNumberFormat="1" applyFont="1" applyBorder="1"/>
    <xf numFmtId="0" fontId="44" fillId="0" borderId="28" xfId="0" applyFont="1" applyBorder="1" applyAlignment="1">
      <alignment wrapText="1"/>
    </xf>
    <xf numFmtId="0" fontId="44" fillId="0" borderId="3" xfId="0" applyFont="1" applyBorder="1" applyAlignment="1">
      <alignment wrapText="1"/>
    </xf>
    <xf numFmtId="0" fontId="44" fillId="0" borderId="1" xfId="0" applyFont="1" applyBorder="1" applyAlignment="1">
      <alignment horizontal="center" wrapText="1"/>
    </xf>
    <xf numFmtId="0" fontId="44" fillId="0" borderId="34" xfId="0" applyFont="1" applyBorder="1" applyAlignment="1">
      <alignment horizontal="left"/>
    </xf>
    <xf numFmtId="4" fontId="46" fillId="0" borderId="34" xfId="0" applyNumberFormat="1" applyFont="1" applyBorder="1" applyAlignment="1">
      <alignment horizontal="center" vertical="center"/>
    </xf>
    <xf numFmtId="4" fontId="46" fillId="0" borderId="34" xfId="0" applyNumberFormat="1" applyFont="1" applyBorder="1"/>
    <xf numFmtId="4" fontId="46" fillId="0" borderId="9" xfId="0" applyNumberFormat="1" applyFont="1" applyBorder="1"/>
    <xf numFmtId="4" fontId="44" fillId="0" borderId="28" xfId="0" applyNumberFormat="1" applyFont="1" applyBorder="1" applyAlignment="1">
      <alignment horizontal="center" vertical="center"/>
    </xf>
    <xf numFmtId="4" fontId="44" fillId="0" borderId="48" xfId="0" applyNumberFormat="1" applyFont="1" applyBorder="1" applyAlignment="1">
      <alignment horizontal="center" vertical="center"/>
    </xf>
    <xf numFmtId="4" fontId="44" fillId="0" borderId="61" xfId="0" applyNumberFormat="1" applyFont="1" applyBorder="1"/>
    <xf numFmtId="4" fontId="49" fillId="0" borderId="4" xfId="0" applyNumberFormat="1" applyFont="1" applyBorder="1" applyAlignment="1">
      <alignment horizontal="right"/>
    </xf>
    <xf numFmtId="4" fontId="49" fillId="0" borderId="61" xfId="0" applyNumberFormat="1" applyFont="1" applyBorder="1" applyAlignment="1">
      <alignment horizontal="right"/>
    </xf>
    <xf numFmtId="4" fontId="49" fillId="0" borderId="3" xfId="0" applyNumberFormat="1" applyFont="1" applyBorder="1" applyAlignment="1">
      <alignment horizontal="right"/>
    </xf>
    <xf numFmtId="3" fontId="56" fillId="12" borderId="1" xfId="0" applyNumberFormat="1" applyFont="1" applyFill="1" applyBorder="1" applyAlignment="1">
      <alignment horizontal="center" vertical="center"/>
    </xf>
    <xf numFmtId="3" fontId="56" fillId="12" borderId="2" xfId="0" applyNumberFormat="1" applyFont="1" applyFill="1" applyBorder="1" applyAlignment="1">
      <alignment horizontal="center" vertical="center"/>
    </xf>
    <xf numFmtId="4" fontId="44" fillId="0" borderId="3" xfId="0" applyNumberFormat="1" applyFont="1" applyBorder="1" applyAlignment="1">
      <alignment horizontal="center" vertical="center"/>
    </xf>
    <xf numFmtId="4" fontId="49" fillId="0" borderId="2" xfId="0" applyNumberFormat="1" applyFont="1" applyBorder="1" applyAlignment="1">
      <alignment horizontal="center" vertical="center"/>
    </xf>
    <xf numFmtId="4" fontId="50" fillId="0" borderId="2" xfId="0" applyNumberFormat="1" applyFont="1" applyBorder="1" applyAlignment="1">
      <alignment horizontal="center" vertical="center"/>
    </xf>
    <xf numFmtId="3" fontId="40" fillId="12" borderId="3" xfId="0" applyNumberFormat="1" applyFont="1" applyFill="1" applyBorder="1" applyAlignment="1">
      <alignment horizontal="center" vertical="center" wrapText="1"/>
    </xf>
    <xf numFmtId="3" fontId="56" fillId="12" borderId="3" xfId="0" applyNumberFormat="1" applyFont="1" applyFill="1" applyBorder="1" applyAlignment="1">
      <alignment vertical="center" wrapText="1"/>
    </xf>
    <xf numFmtId="3" fontId="56" fillId="12" borderId="3" xfId="0" applyNumberFormat="1" applyFont="1" applyFill="1" applyBorder="1" applyAlignment="1">
      <alignment vertical="center"/>
    </xf>
    <xf numFmtId="3" fontId="40" fillId="12" borderId="3" xfId="0" applyNumberFormat="1" applyFont="1" applyFill="1" applyBorder="1" applyAlignment="1">
      <alignment horizontal="left" vertical="center" wrapText="1"/>
    </xf>
    <xf numFmtId="4" fontId="44" fillId="6" borderId="2" xfId="0" applyNumberFormat="1" applyFont="1" applyFill="1" applyBorder="1" applyAlignment="1">
      <alignment horizontal="center" vertical="center"/>
    </xf>
    <xf numFmtId="2" fontId="47" fillId="6" borderId="1" xfId="0" applyNumberFormat="1" applyFont="1" applyFill="1" applyBorder="1" applyAlignment="1">
      <alignment horizontal="center" vertical="center"/>
    </xf>
    <xf numFmtId="0" fontId="44" fillId="6" borderId="0" xfId="0" applyFont="1" applyFill="1" applyBorder="1" applyAlignment="1">
      <alignment horizontal="center"/>
    </xf>
    <xf numFmtId="0" fontId="44" fillId="12" borderId="0" xfId="0" applyFont="1" applyFill="1" applyBorder="1" applyAlignment="1">
      <alignment horizontal="center"/>
    </xf>
    <xf numFmtId="4" fontId="44" fillId="12" borderId="0" xfId="0" applyNumberFormat="1" applyFont="1" applyFill="1" applyBorder="1" applyAlignment="1">
      <alignment horizontal="right"/>
    </xf>
    <xf numFmtId="4" fontId="44" fillId="6" borderId="0" xfId="0" applyNumberFormat="1" applyFont="1" applyFill="1" applyBorder="1" applyAlignment="1">
      <alignment horizontal="right"/>
    </xf>
    <xf numFmtId="0" fontId="57" fillId="0" borderId="0" xfId="0" applyFont="1"/>
    <xf numFmtId="0" fontId="57" fillId="0" borderId="0" xfId="0" applyFont="1" applyBorder="1"/>
    <xf numFmtId="0" fontId="39" fillId="0" borderId="27" xfId="0" applyFont="1" applyBorder="1"/>
    <xf numFmtId="0" fontId="39" fillId="0" borderId="26" xfId="0" applyFont="1" applyBorder="1"/>
    <xf numFmtId="0" fontId="5" fillId="2" borderId="3" xfId="0" applyFont="1" applyFill="1" applyBorder="1" applyAlignment="1">
      <alignment horizontal="center" vertical="center" wrapText="1"/>
    </xf>
    <xf numFmtId="0" fontId="0" fillId="3" borderId="1" xfId="0" applyFill="1" applyBorder="1" applyAlignment="1">
      <alignment vertical="center"/>
    </xf>
    <xf numFmtId="14" fontId="3" fillId="2" borderId="2" xfId="0" applyNumberFormat="1" applyFont="1" applyFill="1" applyBorder="1"/>
    <xf numFmtId="0" fontId="0" fillId="2" borderId="5" xfId="0" applyFill="1" applyBorder="1" applyAlignment="1">
      <alignment horizontal="center"/>
    </xf>
    <xf numFmtId="0" fontId="0" fillId="2" borderId="6" xfId="0" applyFill="1" applyBorder="1" applyAlignment="1">
      <alignment horizontal="center"/>
    </xf>
    <xf numFmtId="0" fontId="0" fillId="2" borderId="7" xfId="0" applyFill="1" applyBorder="1"/>
    <xf numFmtId="0" fontId="0" fillId="2" borderId="8" xfId="0" applyFill="1" applyBorder="1"/>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3" borderId="5"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8" xfId="0" applyFont="1" applyFill="1" applyBorder="1" applyAlignment="1">
      <alignment horizontal="center" vertical="center"/>
    </xf>
    <xf numFmtId="0" fontId="0" fillId="3" borderId="4" xfId="0" applyFill="1" applyBorder="1" applyAlignment="1">
      <alignment vertical="center"/>
    </xf>
    <xf numFmtId="0" fontId="7" fillId="4" borderId="2"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6" borderId="2"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8" borderId="7"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7" fillId="9" borderId="2" xfId="0" applyFont="1" applyFill="1" applyBorder="1" applyAlignment="1">
      <alignment horizontal="center" vertical="center" wrapText="1"/>
    </xf>
    <xf numFmtId="0" fontId="7" fillId="9" borderId="9" xfId="0" applyFont="1" applyFill="1" applyBorder="1" applyAlignment="1">
      <alignment horizontal="center" vertical="center" wrapText="1"/>
    </xf>
    <xf numFmtId="0" fontId="7" fillId="9" borderId="7" xfId="0" applyFont="1" applyFill="1" applyBorder="1" applyAlignment="1">
      <alignment horizontal="center" vertical="center" wrapText="1"/>
    </xf>
    <xf numFmtId="0" fontId="7" fillId="10" borderId="1" xfId="0" applyFont="1" applyFill="1" applyBorder="1" applyAlignment="1">
      <alignment horizontal="center" vertical="center" wrapText="1"/>
    </xf>
    <xf numFmtId="0" fontId="7" fillId="10" borderId="2" xfId="0" applyFont="1" applyFill="1" applyBorder="1" applyAlignment="1">
      <alignment horizontal="center" vertical="center" wrapText="1"/>
    </xf>
    <xf numFmtId="0" fontId="7" fillId="9" borderId="4" xfId="0" applyFont="1" applyFill="1" applyBorder="1" applyAlignment="1">
      <alignment horizontal="center" vertical="center" wrapText="1"/>
    </xf>
    <xf numFmtId="4" fontId="32" fillId="0" borderId="11" xfId="0" applyNumberFormat="1" applyFont="1" applyBorder="1" applyAlignment="1">
      <alignment horizontal="center" vertical="center"/>
    </xf>
    <xf numFmtId="4" fontId="32" fillId="0" borderId="38" xfId="0" applyNumberFormat="1" applyFont="1" applyBorder="1" applyAlignment="1">
      <alignment horizontal="center" vertical="center"/>
    </xf>
    <xf numFmtId="4" fontId="18" fillId="0" borderId="36" xfId="0" applyNumberFormat="1" applyFont="1" applyBorder="1" applyAlignment="1">
      <alignment horizontal="center" vertical="center"/>
    </xf>
    <xf numFmtId="4" fontId="18" fillId="0" borderId="37" xfId="0" applyNumberFormat="1" applyFont="1" applyBorder="1" applyAlignment="1">
      <alignment horizontal="center" vertical="center"/>
    </xf>
    <xf numFmtId="4" fontId="18" fillId="0" borderId="75" xfId="0" applyNumberFormat="1" applyFont="1" applyBorder="1" applyAlignment="1">
      <alignment horizontal="right"/>
    </xf>
    <xf numFmtId="4" fontId="32" fillId="0" borderId="13" xfId="0" applyNumberFormat="1" applyFont="1" applyBorder="1" applyAlignment="1">
      <alignment horizontal="center" vertical="center"/>
    </xf>
    <xf numFmtId="3" fontId="18" fillId="21" borderId="11" xfId="0" applyNumberFormat="1" applyFont="1" applyFill="1" applyBorder="1" applyAlignment="1">
      <alignment horizontal="center" vertical="center"/>
    </xf>
    <xf numFmtId="3" fontId="32" fillId="0" borderId="1" xfId="0" applyNumberFormat="1" applyFont="1" applyBorder="1" applyAlignment="1">
      <alignment horizontal="center" vertical="center"/>
    </xf>
    <xf numFmtId="3" fontId="32" fillId="0" borderId="13" xfId="0" applyNumberFormat="1" applyFont="1" applyBorder="1" applyAlignment="1">
      <alignment horizontal="center" vertical="center"/>
    </xf>
    <xf numFmtId="3" fontId="18" fillId="21" borderId="13" xfId="0" applyNumberFormat="1" applyFont="1" applyFill="1" applyBorder="1" applyAlignment="1">
      <alignment horizontal="center" vertical="center"/>
    </xf>
    <xf numFmtId="0" fontId="18" fillId="0" borderId="19" xfId="0" applyFont="1" applyBorder="1" applyAlignment="1">
      <alignment horizontal="center" vertical="center" wrapText="1"/>
    </xf>
    <xf numFmtId="4" fontId="32" fillId="0" borderId="16" xfId="0" applyNumberFormat="1" applyFont="1" applyBorder="1" applyAlignment="1">
      <alignment horizontal="center" vertical="center"/>
    </xf>
    <xf numFmtId="4" fontId="32" fillId="0" borderId="68" xfId="0" applyNumberFormat="1" applyFont="1" applyBorder="1" applyAlignment="1">
      <alignment horizontal="center" vertical="center"/>
    </xf>
    <xf numFmtId="4" fontId="18" fillId="0" borderId="41" xfId="0" applyNumberFormat="1" applyFont="1" applyBorder="1" applyAlignment="1">
      <alignment horizontal="center" vertical="center"/>
    </xf>
    <xf numFmtId="4" fontId="18" fillId="0" borderId="42" xfId="0" applyNumberFormat="1" applyFont="1" applyBorder="1" applyAlignment="1">
      <alignment horizontal="center" vertical="center"/>
    </xf>
    <xf numFmtId="4" fontId="18" fillId="0" borderId="44" xfId="0" applyNumberFormat="1" applyFont="1" applyBorder="1" applyAlignment="1">
      <alignment horizontal="right"/>
    </xf>
    <xf numFmtId="4" fontId="32" fillId="0" borderId="45" xfId="0" applyNumberFormat="1" applyFont="1" applyBorder="1" applyAlignment="1">
      <alignment horizontal="center" vertical="center"/>
    </xf>
    <xf numFmtId="3" fontId="18" fillId="21" borderId="16" xfId="0" applyNumberFormat="1" applyFont="1" applyFill="1" applyBorder="1" applyAlignment="1">
      <alignment horizontal="center" vertical="center"/>
    </xf>
    <xf numFmtId="3" fontId="32" fillId="0" borderId="45" xfId="0" applyNumberFormat="1" applyFont="1" applyBorder="1" applyAlignment="1">
      <alignment horizontal="center" vertical="center"/>
    </xf>
    <xf numFmtId="3" fontId="18" fillId="21" borderId="33" xfId="0" applyNumberFormat="1" applyFont="1" applyFill="1" applyBorder="1" applyAlignment="1">
      <alignment horizontal="center" vertical="center"/>
    </xf>
    <xf numFmtId="3" fontId="18" fillId="21" borderId="45" xfId="0" applyNumberFormat="1" applyFont="1" applyFill="1" applyBorder="1" applyAlignment="1">
      <alignment horizontal="center" vertical="center"/>
    </xf>
    <xf numFmtId="0" fontId="14" fillId="0" borderId="1" xfId="0" applyFont="1" applyBorder="1" applyAlignment="1">
      <alignment horizontal="center" vertical="center" wrapText="1"/>
    </xf>
    <xf numFmtId="4" fontId="14" fillId="0" borderId="1" xfId="0" applyNumberFormat="1" applyFont="1" applyBorder="1" applyAlignment="1">
      <alignment horizontal="center" vertical="center"/>
    </xf>
    <xf numFmtId="4" fontId="14" fillId="0" borderId="2" xfId="0" applyNumberFormat="1" applyFont="1" applyBorder="1" applyAlignment="1">
      <alignment horizontal="center" vertical="center"/>
    </xf>
    <xf numFmtId="4" fontId="14" fillId="0" borderId="4" xfId="0" applyNumberFormat="1" applyFont="1" applyBorder="1" applyAlignment="1">
      <alignment horizontal="right"/>
    </xf>
    <xf numFmtId="3" fontId="14" fillId="21" borderId="1" xfId="0" applyNumberFormat="1" applyFont="1" applyFill="1" applyBorder="1" applyAlignment="1">
      <alignment horizontal="center" vertical="center"/>
    </xf>
    <xf numFmtId="3" fontId="14" fillId="21" borderId="2" xfId="0" applyNumberFormat="1" applyFont="1" applyFill="1" applyBorder="1" applyAlignment="1">
      <alignment horizontal="center" vertical="center"/>
    </xf>
    <xf numFmtId="3" fontId="14" fillId="0" borderId="4" xfId="0" applyNumberFormat="1" applyFont="1" applyBorder="1" applyAlignment="1">
      <alignment horizontal="center" vertical="center"/>
    </xf>
    <xf numFmtId="0" fontId="14" fillId="3" borderId="1" xfId="0" applyFont="1" applyFill="1" applyBorder="1" applyAlignment="1">
      <alignment horizontal="center" vertical="center"/>
    </xf>
    <xf numFmtId="0" fontId="18" fillId="0" borderId="1" xfId="0" applyFont="1" applyBorder="1" applyAlignment="1">
      <alignment vertical="center" wrapText="1"/>
    </xf>
    <xf numFmtId="0" fontId="18" fillId="0" borderId="21" xfId="0" applyFont="1" applyBorder="1" applyAlignment="1">
      <alignment horizontal="center" vertical="center" wrapText="1"/>
    </xf>
    <xf numFmtId="4" fontId="32" fillId="0" borderId="15" xfId="0" applyNumberFormat="1" applyFont="1" applyBorder="1" applyAlignment="1">
      <alignment horizontal="center" vertical="center"/>
    </xf>
    <xf numFmtId="4" fontId="32" fillId="0" borderId="46" xfId="0" applyNumberFormat="1" applyFont="1" applyBorder="1" applyAlignment="1">
      <alignment horizontal="center" vertical="center"/>
    </xf>
    <xf numFmtId="4" fontId="18" fillId="0" borderId="1" xfId="0" applyNumberFormat="1" applyFont="1" applyBorder="1" applyAlignment="1">
      <alignment horizontal="center" vertical="center"/>
    </xf>
    <xf numFmtId="4" fontId="32" fillId="0" borderId="20" xfId="0" applyNumberFormat="1" applyFont="1" applyBorder="1" applyAlignment="1">
      <alignment horizontal="center" vertical="center"/>
    </xf>
    <xf numFmtId="3" fontId="18" fillId="21" borderId="15" xfId="0" applyNumberFormat="1" applyFont="1" applyFill="1" applyBorder="1" applyAlignment="1">
      <alignment horizontal="center" vertical="center"/>
    </xf>
    <xf numFmtId="3" fontId="32" fillId="0" borderId="20" xfId="0" applyNumberFormat="1" applyFont="1" applyBorder="1" applyAlignment="1">
      <alignment horizontal="center" vertical="center"/>
    </xf>
    <xf numFmtId="3" fontId="32" fillId="0" borderId="21" xfId="0" applyNumberFormat="1" applyFont="1" applyBorder="1" applyAlignment="1">
      <alignment horizontal="center" vertical="center"/>
    </xf>
    <xf numFmtId="3" fontId="18" fillId="21" borderId="20" xfId="0" applyNumberFormat="1" applyFont="1" applyFill="1" applyBorder="1" applyAlignment="1">
      <alignment horizontal="center" vertical="center"/>
    </xf>
    <xf numFmtId="3" fontId="32" fillId="0" borderId="53" xfId="0" applyNumberFormat="1" applyFont="1" applyBorder="1" applyAlignment="1">
      <alignment horizontal="center" vertical="center"/>
    </xf>
    <xf numFmtId="0" fontId="14" fillId="3" borderId="72" xfId="0" applyFont="1" applyFill="1" applyBorder="1" applyAlignment="1">
      <alignment horizontal="center" vertical="center"/>
    </xf>
    <xf numFmtId="0" fontId="37" fillId="15" borderId="6" xfId="0" applyFont="1" applyFill="1" applyBorder="1" applyAlignment="1">
      <alignment horizontal="center" vertical="center"/>
    </xf>
    <xf numFmtId="4" fontId="37" fillId="15" borderId="7" xfId="0" applyNumberFormat="1" applyFont="1" applyFill="1" applyBorder="1" applyAlignment="1">
      <alignment horizontal="center" vertical="center"/>
    </xf>
    <xf numFmtId="4" fontId="37" fillId="15" borderId="7" xfId="0" applyNumberFormat="1" applyFont="1" applyFill="1" applyBorder="1" applyAlignment="1">
      <alignment horizontal="right"/>
    </xf>
    <xf numFmtId="4" fontId="37" fillId="15" borderId="5" xfId="0" applyNumberFormat="1" applyFont="1" applyFill="1" applyBorder="1" applyAlignment="1">
      <alignment horizontal="right"/>
    </xf>
    <xf numFmtId="4" fontId="37" fillId="15" borderId="8" xfId="0" applyNumberFormat="1" applyFont="1" applyFill="1" applyBorder="1" applyAlignment="1">
      <alignment horizontal="center" vertical="center"/>
    </xf>
    <xf numFmtId="4" fontId="37" fillId="15" borderId="5" xfId="0" applyNumberFormat="1" applyFont="1" applyFill="1" applyBorder="1" applyAlignment="1">
      <alignment horizontal="center" vertical="center"/>
    </xf>
    <xf numFmtId="3" fontId="37" fillId="21" borderId="7" xfId="0" applyNumberFormat="1" applyFont="1" applyFill="1" applyBorder="1" applyAlignment="1">
      <alignment horizontal="center" vertical="center"/>
    </xf>
    <xf numFmtId="3" fontId="37" fillId="15" borderId="5" xfId="0" applyNumberFormat="1" applyFont="1" applyFill="1" applyBorder="1" applyAlignment="1">
      <alignment horizontal="center" vertical="center"/>
    </xf>
    <xf numFmtId="3" fontId="37" fillId="21" borderId="5" xfId="0" applyNumberFormat="1" applyFont="1" applyFill="1" applyBorder="1" applyAlignment="1">
      <alignment horizontal="center" vertical="center"/>
    </xf>
    <xf numFmtId="3" fontId="37" fillId="15" borderId="8" xfId="0" applyNumberFormat="1" applyFont="1" applyFill="1" applyBorder="1" applyAlignment="1">
      <alignment horizontal="center" vertical="center"/>
    </xf>
    <xf numFmtId="0" fontId="18" fillId="0" borderId="3" xfId="0" applyFont="1" applyBorder="1" applyAlignment="1">
      <alignment horizontal="center" vertical="center" wrapText="1"/>
    </xf>
    <xf numFmtId="4" fontId="35" fillId="0" borderId="1" xfId="0" applyNumberFormat="1" applyFont="1" applyBorder="1" applyAlignment="1">
      <alignment horizontal="center" vertical="center"/>
    </xf>
    <xf numFmtId="4" fontId="35" fillId="0" borderId="1" xfId="0" applyNumberFormat="1" applyFont="1" applyBorder="1" applyAlignment="1">
      <alignment horizontal="right" vertical="center"/>
    </xf>
    <xf numFmtId="4" fontId="32" fillId="0" borderId="9" xfId="0" applyNumberFormat="1" applyFont="1" applyBorder="1" applyAlignment="1">
      <alignment horizontal="center" vertical="center"/>
    </xf>
    <xf numFmtId="4" fontId="15" fillId="0" borderId="1" xfId="0" applyNumberFormat="1" applyFont="1" applyBorder="1" applyAlignment="1">
      <alignment horizontal="center" vertical="center"/>
    </xf>
    <xf numFmtId="4" fontId="15" fillId="0" borderId="4" xfId="0" applyNumberFormat="1" applyFont="1" applyBorder="1" applyAlignment="1">
      <alignment horizontal="center" vertical="center"/>
    </xf>
    <xf numFmtId="4" fontId="15" fillId="0" borderId="61" xfId="0" applyNumberFormat="1" applyFont="1" applyBorder="1" applyAlignment="1">
      <alignment horizontal="right" vertical="center"/>
    </xf>
    <xf numFmtId="3" fontId="15" fillId="21" borderId="1" xfId="0" applyNumberFormat="1" applyFont="1" applyFill="1" applyBorder="1" applyAlignment="1">
      <alignment horizontal="center" vertical="center"/>
    </xf>
    <xf numFmtId="3" fontId="15" fillId="21" borderId="2" xfId="0" applyNumberFormat="1" applyFont="1" applyFill="1" applyBorder="1" applyAlignment="1">
      <alignment horizontal="center" vertical="center"/>
    </xf>
    <xf numFmtId="0" fontId="18" fillId="0" borderId="1" xfId="0" applyFont="1" applyBorder="1" applyAlignment="1">
      <alignment horizontal="left" vertical="center"/>
    </xf>
    <xf numFmtId="4" fontId="32" fillId="0" borderId="3" xfId="0" applyNumberFormat="1" applyFont="1" applyBorder="1" applyAlignment="1">
      <alignment horizontal="center" vertical="center"/>
    </xf>
    <xf numFmtId="4" fontId="15" fillId="0" borderId="3" xfId="0" applyNumberFormat="1" applyFont="1" applyBorder="1" applyAlignment="1">
      <alignment horizontal="right" vertical="center"/>
    </xf>
    <xf numFmtId="4" fontId="32" fillId="0" borderId="2" xfId="0" applyNumberFormat="1" applyFont="1" applyBorder="1" applyAlignment="1">
      <alignment horizontal="center" vertical="center"/>
    </xf>
    <xf numFmtId="4" fontId="15" fillId="0" borderId="4" xfId="0" applyNumberFormat="1" applyFont="1" applyBorder="1" applyAlignment="1">
      <alignment horizontal="right" vertical="center"/>
    </xf>
    <xf numFmtId="0" fontId="18" fillId="0" borderId="27" xfId="0" applyFont="1" applyBorder="1" applyAlignment="1">
      <alignment horizontal="left" vertical="center"/>
    </xf>
    <xf numFmtId="0" fontId="60" fillId="0" borderId="17" xfId="0" applyFont="1" applyBorder="1" applyAlignment="1">
      <alignment horizontal="left" vertical="center" wrapText="1"/>
    </xf>
    <xf numFmtId="0" fontId="18" fillId="0" borderId="0" xfId="0" applyFont="1" applyBorder="1" applyAlignment="1">
      <alignment horizontal="center" vertical="center" wrapText="1"/>
    </xf>
    <xf numFmtId="4" fontId="35" fillId="0" borderId="10" xfId="0" applyNumberFormat="1" applyFont="1" applyBorder="1" applyAlignment="1">
      <alignment horizontal="center" vertical="center"/>
    </xf>
    <xf numFmtId="4" fontId="35" fillId="0" borderId="10" xfId="0" applyNumberFormat="1" applyFont="1" applyBorder="1" applyAlignment="1">
      <alignment horizontal="right" vertical="center"/>
    </xf>
    <xf numFmtId="4" fontId="15" fillId="0" borderId="27" xfId="0" applyNumberFormat="1" applyFont="1" applyBorder="1" applyAlignment="1">
      <alignment horizontal="center" vertical="center"/>
    </xf>
    <xf numFmtId="4" fontId="15" fillId="0" borderId="1" xfId="0" applyNumberFormat="1" applyFont="1" applyBorder="1" applyAlignment="1">
      <alignment horizontal="right" vertical="center"/>
    </xf>
    <xf numFmtId="3" fontId="15" fillId="21" borderId="10" xfId="0" applyNumberFormat="1" applyFont="1" applyFill="1" applyBorder="1" applyAlignment="1">
      <alignment horizontal="center" vertical="center"/>
    </xf>
    <xf numFmtId="3" fontId="15" fillId="21" borderId="27" xfId="0" applyNumberFormat="1" applyFont="1" applyFill="1" applyBorder="1" applyAlignment="1">
      <alignment horizontal="center" vertical="center"/>
    </xf>
    <xf numFmtId="3" fontId="32" fillId="0" borderId="26" xfId="0" applyNumberFormat="1" applyFont="1" applyBorder="1" applyAlignment="1">
      <alignment horizontal="right"/>
    </xf>
    <xf numFmtId="0" fontId="60" fillId="0" borderId="1" xfId="0" applyFont="1" applyBorder="1" applyAlignment="1">
      <alignment horizontal="left" vertical="center" wrapText="1"/>
    </xf>
    <xf numFmtId="0" fontId="18" fillId="0" borderId="2" xfId="0" applyFont="1" applyBorder="1" applyAlignment="1">
      <alignment horizontal="center" vertical="center"/>
    </xf>
    <xf numFmtId="0" fontId="18" fillId="23" borderId="1" xfId="0" applyFont="1" applyFill="1" applyBorder="1" applyAlignment="1">
      <alignment horizontal="center" vertical="center" wrapText="1"/>
    </xf>
    <xf numFmtId="0" fontId="18" fillId="23" borderId="1" xfId="0" applyFont="1" applyFill="1" applyBorder="1" applyAlignment="1">
      <alignment horizontal="center" vertical="center"/>
    </xf>
    <xf numFmtId="0" fontId="18" fillId="23" borderId="3" xfId="0" applyFont="1" applyFill="1" applyBorder="1" applyAlignment="1">
      <alignment horizontal="center" vertical="center" wrapText="1"/>
    </xf>
    <xf numFmtId="4" fontId="18" fillId="23" borderId="1" xfId="0" applyNumberFormat="1" applyFont="1" applyFill="1" applyBorder="1" applyAlignment="1">
      <alignment horizontal="center" vertical="center"/>
    </xf>
    <xf numFmtId="4" fontId="18" fillId="23" borderId="1" xfId="0" applyNumberFormat="1" applyFont="1" applyFill="1" applyBorder="1" applyAlignment="1">
      <alignment horizontal="center" vertical="center" wrapText="1"/>
    </xf>
    <xf numFmtId="4" fontId="18" fillId="23" borderId="2" xfId="0" applyNumberFormat="1" applyFont="1" applyFill="1" applyBorder="1" applyAlignment="1">
      <alignment horizontal="center" vertical="center"/>
    </xf>
    <xf numFmtId="3" fontId="18" fillId="23" borderId="1" xfId="0" applyNumberFormat="1" applyFont="1" applyFill="1" applyBorder="1" applyAlignment="1">
      <alignment horizontal="center" vertical="center"/>
    </xf>
    <xf numFmtId="3" fontId="18" fillId="23" borderId="2" xfId="0" applyNumberFormat="1" applyFont="1" applyFill="1" applyBorder="1" applyAlignment="1">
      <alignment horizontal="center" vertical="center"/>
    </xf>
    <xf numFmtId="3" fontId="18" fillId="21" borderId="2" xfId="0" applyNumberFormat="1" applyFont="1" applyFill="1" applyBorder="1" applyAlignment="1">
      <alignment horizontal="center" vertical="center"/>
    </xf>
    <xf numFmtId="3" fontId="32" fillId="0" borderId="4" xfId="0" applyNumberFormat="1" applyFont="1" applyBorder="1" applyAlignment="1">
      <alignment horizontal="center" vertical="center"/>
    </xf>
    <xf numFmtId="0" fontId="18" fillId="3" borderId="1" xfId="0" applyFont="1" applyFill="1" applyBorder="1" applyAlignment="1">
      <alignment horizontal="left" vertical="center"/>
    </xf>
    <xf numFmtId="0" fontId="18" fillId="3" borderId="55" xfId="0" applyFont="1" applyFill="1" applyBorder="1" applyAlignment="1">
      <alignment horizontal="center" vertical="center" wrapText="1"/>
    </xf>
    <xf numFmtId="0" fontId="18" fillId="3" borderId="55" xfId="0" applyFont="1" applyFill="1" applyBorder="1" applyAlignment="1">
      <alignment horizontal="center" vertical="center"/>
    </xf>
    <xf numFmtId="0" fontId="18" fillId="3" borderId="55" xfId="0" applyFont="1" applyFill="1" applyBorder="1" applyAlignment="1">
      <alignment horizontal="left" vertical="center" wrapText="1"/>
    </xf>
    <xf numFmtId="4" fontId="18" fillId="3" borderId="55" xfId="0" applyNumberFormat="1" applyFont="1" applyFill="1" applyBorder="1" applyAlignment="1">
      <alignment horizontal="center" vertical="center" wrapText="1"/>
    </xf>
    <xf numFmtId="4" fontId="18" fillId="3" borderId="55" xfId="0" applyNumberFormat="1" applyFont="1" applyFill="1" applyBorder="1" applyAlignment="1">
      <alignment horizontal="center" vertical="center"/>
    </xf>
    <xf numFmtId="4" fontId="18" fillId="3" borderId="55" xfId="0" applyNumberFormat="1" applyFont="1" applyFill="1" applyBorder="1" applyAlignment="1">
      <alignment horizontal="right" vertical="center"/>
    </xf>
    <xf numFmtId="4" fontId="32" fillId="3" borderId="55" xfId="0" applyNumberFormat="1" applyFont="1" applyFill="1" applyBorder="1" applyAlignment="1">
      <alignment horizontal="right" vertical="center"/>
    </xf>
    <xf numFmtId="3" fontId="18" fillId="3" borderId="55" xfId="0" applyNumberFormat="1" applyFont="1" applyFill="1" applyBorder="1" applyAlignment="1">
      <alignment horizontal="center" vertical="center"/>
    </xf>
    <xf numFmtId="3" fontId="32" fillId="3" borderId="55" xfId="0" applyNumberFormat="1" applyFont="1" applyFill="1" applyBorder="1" applyAlignment="1">
      <alignment horizontal="center" vertical="center"/>
    </xf>
    <xf numFmtId="3" fontId="32" fillId="3" borderId="55" xfId="0" applyNumberFormat="1" applyFont="1" applyFill="1" applyBorder="1" applyAlignment="1">
      <alignment horizontal="right" vertical="center"/>
    </xf>
    <xf numFmtId="3" fontId="18" fillId="3" borderId="38" xfId="0" applyNumberFormat="1" applyFont="1" applyFill="1" applyBorder="1" applyAlignment="1">
      <alignment horizontal="center" vertical="center"/>
    </xf>
    <xf numFmtId="3" fontId="32" fillId="3" borderId="11" xfId="0" applyNumberFormat="1" applyFont="1" applyFill="1" applyBorder="1" applyAlignment="1">
      <alignment horizontal="center" vertical="center"/>
    </xf>
    <xf numFmtId="3" fontId="32" fillId="3" borderId="60" xfId="0" applyNumberFormat="1" applyFont="1" applyFill="1" applyBorder="1" applyAlignment="1">
      <alignment horizontal="right"/>
    </xf>
    <xf numFmtId="0" fontId="18" fillId="3" borderId="49" xfId="0" applyFont="1" applyFill="1" applyBorder="1" applyAlignment="1">
      <alignment horizontal="center" vertical="center" wrapText="1"/>
    </xf>
    <xf numFmtId="0" fontId="18" fillId="3" borderId="49" xfId="0" applyFont="1" applyFill="1" applyBorder="1" applyAlignment="1">
      <alignment horizontal="center" vertical="center"/>
    </xf>
    <xf numFmtId="0" fontId="18" fillId="3" borderId="49" xfId="0" applyFont="1" applyFill="1" applyBorder="1" applyAlignment="1">
      <alignment horizontal="left" vertical="center" wrapText="1"/>
    </xf>
    <xf numFmtId="4" fontId="18" fillId="3" borderId="49" xfId="0" applyNumberFormat="1" applyFont="1" applyFill="1" applyBorder="1" applyAlignment="1">
      <alignment horizontal="center" vertical="center" wrapText="1"/>
    </xf>
    <xf numFmtId="4" fontId="18" fillId="3" borderId="49" xfId="0" applyNumberFormat="1" applyFont="1" applyFill="1" applyBorder="1" applyAlignment="1">
      <alignment horizontal="center" vertical="center"/>
    </xf>
    <xf numFmtId="4" fontId="18" fillId="3" borderId="49" xfId="0" applyNumberFormat="1" applyFont="1" applyFill="1" applyBorder="1" applyAlignment="1">
      <alignment horizontal="right" vertical="center"/>
    </xf>
    <xf numFmtId="4" fontId="32" fillId="3" borderId="49" xfId="0" applyNumberFormat="1" applyFont="1" applyFill="1" applyBorder="1" applyAlignment="1">
      <alignment horizontal="right" vertical="center"/>
    </xf>
    <xf numFmtId="3" fontId="18" fillId="3" borderId="49" xfId="0" applyNumberFormat="1" applyFont="1" applyFill="1" applyBorder="1" applyAlignment="1">
      <alignment horizontal="center" vertical="center"/>
    </xf>
    <xf numFmtId="3" fontId="32" fillId="3" borderId="49" xfId="0" applyNumberFormat="1" applyFont="1" applyFill="1" applyBorder="1" applyAlignment="1">
      <alignment horizontal="center" vertical="center"/>
    </xf>
    <xf numFmtId="3" fontId="32" fillId="3" borderId="49" xfId="0" applyNumberFormat="1" applyFont="1" applyFill="1" applyBorder="1" applyAlignment="1">
      <alignment horizontal="right" vertical="center"/>
    </xf>
    <xf numFmtId="3" fontId="18" fillId="3" borderId="51" xfId="0" applyNumberFormat="1" applyFont="1" applyFill="1" applyBorder="1" applyAlignment="1">
      <alignment horizontal="center" vertical="center"/>
    </xf>
    <xf numFmtId="3" fontId="32" fillId="3" borderId="12" xfId="0" applyNumberFormat="1" applyFont="1" applyFill="1" applyBorder="1" applyAlignment="1">
      <alignment horizontal="center" vertical="center"/>
    </xf>
    <xf numFmtId="3" fontId="32" fillId="3" borderId="73" xfId="0" applyNumberFormat="1" applyFont="1" applyFill="1" applyBorder="1" applyAlignment="1">
      <alignment horizontal="right"/>
    </xf>
    <xf numFmtId="0" fontId="14" fillId="3" borderId="1" xfId="0" applyFont="1" applyFill="1" applyBorder="1" applyAlignment="1">
      <alignment horizontal="left" vertical="center"/>
    </xf>
    <xf numFmtId="4" fontId="32" fillId="3" borderId="49" xfId="0" applyNumberFormat="1" applyFont="1" applyFill="1" applyBorder="1" applyAlignment="1">
      <alignment horizontal="center" vertical="center"/>
    </xf>
    <xf numFmtId="4" fontId="35" fillId="3" borderId="49" xfId="0" applyNumberFormat="1" applyFont="1" applyFill="1" applyBorder="1" applyAlignment="1">
      <alignment horizontal="right" vertical="center"/>
    </xf>
    <xf numFmtId="0" fontId="18" fillId="3" borderId="64" xfId="0" applyFont="1" applyFill="1" applyBorder="1" applyAlignment="1">
      <alignment horizontal="center" vertical="center" wrapText="1"/>
    </xf>
    <xf numFmtId="0" fontId="18" fillId="3" borderId="64" xfId="0" applyFont="1" applyFill="1" applyBorder="1" applyAlignment="1">
      <alignment horizontal="center" vertical="center"/>
    </xf>
    <xf numFmtId="0" fontId="18" fillId="3" borderId="64" xfId="0" applyFont="1" applyFill="1" applyBorder="1" applyAlignment="1">
      <alignment horizontal="left" vertical="center" wrapText="1"/>
    </xf>
    <xf numFmtId="4" fontId="32" fillId="3" borderId="64" xfId="0" applyNumberFormat="1" applyFont="1" applyFill="1" applyBorder="1" applyAlignment="1">
      <alignment horizontal="center" vertical="center"/>
    </xf>
    <xf numFmtId="4" fontId="32" fillId="3" borderId="64" xfId="0" applyNumberFormat="1" applyFont="1" applyFill="1" applyBorder="1" applyAlignment="1">
      <alignment horizontal="right" vertical="center"/>
    </xf>
    <xf numFmtId="4" fontId="35" fillId="3" borderId="64" xfId="0" applyNumberFormat="1" applyFont="1" applyFill="1" applyBorder="1" applyAlignment="1">
      <alignment horizontal="right" vertical="center"/>
    </xf>
    <xf numFmtId="4" fontId="18" fillId="3" borderId="64" xfId="0" applyNumberFormat="1" applyFont="1" applyFill="1" applyBorder="1" applyAlignment="1">
      <alignment horizontal="center" vertical="center"/>
    </xf>
    <xf numFmtId="4" fontId="18" fillId="3" borderId="64" xfId="0" applyNumberFormat="1" applyFont="1" applyFill="1" applyBorder="1" applyAlignment="1">
      <alignment horizontal="right" vertical="center"/>
    </xf>
    <xf numFmtId="3" fontId="18" fillId="3" borderId="64" xfId="0" applyNumberFormat="1" applyFont="1" applyFill="1" applyBorder="1" applyAlignment="1">
      <alignment horizontal="center" vertical="center"/>
    </xf>
    <xf numFmtId="3" fontId="32" fillId="3" borderId="64" xfId="0" applyNumberFormat="1" applyFont="1" applyFill="1" applyBorder="1" applyAlignment="1">
      <alignment horizontal="center" vertical="center"/>
    </xf>
    <xf numFmtId="3" fontId="32" fillId="3" borderId="64" xfId="0" applyNumberFormat="1" applyFont="1" applyFill="1" applyBorder="1" applyAlignment="1">
      <alignment horizontal="right" vertical="center"/>
    </xf>
    <xf numFmtId="3" fontId="18" fillId="3" borderId="68" xfId="0" applyNumberFormat="1" applyFont="1" applyFill="1" applyBorder="1" applyAlignment="1">
      <alignment horizontal="center" vertical="center"/>
    </xf>
    <xf numFmtId="3" fontId="32" fillId="3" borderId="16" xfId="0" applyNumberFormat="1" applyFont="1" applyFill="1" applyBorder="1" applyAlignment="1">
      <alignment horizontal="center" vertical="center"/>
    </xf>
    <xf numFmtId="3" fontId="32" fillId="3" borderId="58" xfId="0" applyNumberFormat="1" applyFont="1" applyFill="1" applyBorder="1" applyAlignment="1">
      <alignment horizontal="right"/>
    </xf>
    <xf numFmtId="0" fontId="18" fillId="0" borderId="22" xfId="0" applyFont="1" applyBorder="1" applyAlignment="1">
      <alignment horizontal="left" vertical="center"/>
    </xf>
    <xf numFmtId="4" fontId="35" fillId="0" borderId="17" xfId="0" applyNumberFormat="1" applyFont="1" applyBorder="1" applyAlignment="1">
      <alignment horizontal="center" vertical="center"/>
    </xf>
    <xf numFmtId="4" fontId="35" fillId="0" borderId="19" xfId="0" applyNumberFormat="1" applyFont="1" applyBorder="1" applyAlignment="1">
      <alignment horizontal="center" vertical="center"/>
    </xf>
    <xf numFmtId="4" fontId="15" fillId="0" borderId="17" xfId="0" applyNumberFormat="1" applyFont="1" applyBorder="1" applyAlignment="1">
      <alignment horizontal="center" vertical="center"/>
    </xf>
    <xf numFmtId="4" fontId="15" fillId="0" borderId="17" xfId="0" applyNumberFormat="1" applyFont="1" applyBorder="1" applyAlignment="1">
      <alignment horizontal="right"/>
    </xf>
    <xf numFmtId="4" fontId="35" fillId="0" borderId="22" xfId="0" applyNumberFormat="1" applyFont="1" applyBorder="1" applyAlignment="1">
      <alignment horizontal="center" vertical="center"/>
    </xf>
    <xf numFmtId="3" fontId="15" fillId="21" borderId="17" xfId="0" applyNumberFormat="1" applyFont="1" applyFill="1" applyBorder="1" applyAlignment="1">
      <alignment horizontal="center" vertical="center"/>
    </xf>
    <xf numFmtId="3" fontId="32" fillId="0" borderId="17" xfId="0" applyNumberFormat="1" applyFont="1" applyBorder="1" applyAlignment="1">
      <alignment horizontal="center" vertical="center"/>
    </xf>
    <xf numFmtId="3" fontId="35" fillId="0" borderId="17" xfId="0" applyNumberFormat="1" applyFont="1" applyBorder="1" applyAlignment="1">
      <alignment horizontal="center" vertical="center"/>
    </xf>
    <xf numFmtId="3" fontId="35" fillId="0" borderId="22" xfId="0" applyNumberFormat="1" applyFont="1" applyBorder="1" applyAlignment="1">
      <alignment horizontal="center" vertical="center"/>
    </xf>
    <xf numFmtId="3" fontId="35" fillId="0" borderId="19" xfId="0" applyNumberFormat="1" applyFont="1" applyBorder="1" applyAlignment="1">
      <alignment horizontal="center" vertical="center"/>
    </xf>
    <xf numFmtId="3" fontId="15" fillId="21" borderId="22" xfId="0" applyNumberFormat="1" applyFont="1" applyFill="1" applyBorder="1" applyAlignment="1">
      <alignment horizontal="center" vertical="center"/>
    </xf>
    <xf numFmtId="3" fontId="32" fillId="0" borderId="18" xfId="0" applyNumberFormat="1" applyFont="1" applyBorder="1" applyAlignment="1">
      <alignment horizontal="center" vertical="center"/>
    </xf>
    <xf numFmtId="0" fontId="31" fillId="0" borderId="1" xfId="0" applyFont="1" applyBorder="1" applyAlignment="1">
      <alignment horizontal="left" vertical="center"/>
    </xf>
    <xf numFmtId="4" fontId="35" fillId="0" borderId="15" xfId="0" applyNumberFormat="1" applyFont="1" applyBorder="1" applyAlignment="1">
      <alignment horizontal="center" vertical="center"/>
    </xf>
    <xf numFmtId="4" fontId="35" fillId="0" borderId="3" xfId="0" applyNumberFormat="1" applyFont="1" applyBorder="1" applyAlignment="1">
      <alignment horizontal="center" vertical="center"/>
    </xf>
    <xf numFmtId="4" fontId="15" fillId="0" borderId="1" xfId="0" applyNumberFormat="1" applyFont="1" applyBorder="1" applyAlignment="1">
      <alignment horizontal="right"/>
    </xf>
    <xf numFmtId="4" fontId="35" fillId="0" borderId="20" xfId="0" applyNumberFormat="1" applyFont="1" applyBorder="1" applyAlignment="1">
      <alignment horizontal="center" vertical="center"/>
    </xf>
    <xf numFmtId="3" fontId="15" fillId="21" borderId="15" xfId="0" applyNumberFormat="1" applyFont="1" applyFill="1" applyBorder="1" applyAlignment="1">
      <alignment horizontal="center" vertical="center"/>
    </xf>
    <xf numFmtId="3" fontId="35" fillId="0" borderId="20" xfId="0" applyNumberFormat="1" applyFont="1" applyBorder="1" applyAlignment="1">
      <alignment horizontal="center" vertical="center"/>
    </xf>
    <xf numFmtId="3" fontId="35" fillId="0" borderId="21" xfId="0" applyNumberFormat="1" applyFont="1" applyBorder="1" applyAlignment="1">
      <alignment horizontal="center" vertical="center"/>
    </xf>
    <xf numFmtId="0" fontId="18" fillId="8" borderId="3" xfId="0" applyFont="1" applyFill="1" applyBorder="1" applyAlignment="1">
      <alignment horizontal="center"/>
    </xf>
    <xf numFmtId="4" fontId="18" fillId="13" borderId="1" xfId="0" applyNumberFormat="1" applyFont="1" applyFill="1" applyBorder="1" applyAlignment="1">
      <alignment horizontal="center" vertical="center"/>
    </xf>
    <xf numFmtId="4" fontId="18" fillId="13" borderId="1" xfId="0" applyNumberFormat="1" applyFont="1" applyFill="1" applyBorder="1"/>
    <xf numFmtId="4" fontId="18" fillId="13" borderId="2" xfId="0" applyNumberFormat="1" applyFont="1" applyFill="1" applyBorder="1"/>
    <xf numFmtId="4" fontId="18" fillId="13" borderId="23" xfId="0" applyNumberFormat="1" applyFont="1" applyFill="1" applyBorder="1" applyAlignment="1">
      <alignment horizontal="center" vertical="center"/>
    </xf>
    <xf numFmtId="4" fontId="18" fillId="13" borderId="24" xfId="0" applyNumberFormat="1" applyFont="1" applyFill="1" applyBorder="1" applyAlignment="1">
      <alignment horizontal="center" vertical="center"/>
    </xf>
    <xf numFmtId="4" fontId="18" fillId="13" borderId="19" xfId="0" applyNumberFormat="1" applyFont="1" applyFill="1" applyBorder="1"/>
    <xf numFmtId="3" fontId="18" fillId="21" borderId="1" xfId="0" applyNumberFormat="1" applyFont="1" applyFill="1" applyBorder="1" applyAlignment="1">
      <alignment horizontal="center" vertical="center"/>
    </xf>
    <xf numFmtId="3" fontId="18" fillId="13" borderId="4" xfId="0" applyNumberFormat="1" applyFont="1" applyFill="1" applyBorder="1"/>
    <xf numFmtId="3" fontId="18" fillId="13" borderId="2" xfId="0" applyNumberFormat="1" applyFont="1" applyFill="1" applyBorder="1"/>
    <xf numFmtId="3" fontId="18" fillId="21" borderId="17" xfId="0" applyNumberFormat="1" applyFont="1" applyFill="1" applyBorder="1" applyAlignment="1">
      <alignment horizontal="center" vertical="center"/>
    </xf>
    <xf numFmtId="3" fontId="18" fillId="13" borderId="76" xfId="0" applyNumberFormat="1" applyFont="1" applyFill="1" applyBorder="1"/>
    <xf numFmtId="3" fontId="18" fillId="13" borderId="68" xfId="0" applyNumberFormat="1" applyFont="1" applyFill="1" applyBorder="1"/>
    <xf numFmtId="3" fontId="18" fillId="13" borderId="1" xfId="0" applyNumberFormat="1" applyFont="1" applyFill="1" applyBorder="1"/>
    <xf numFmtId="3" fontId="18" fillId="13" borderId="18" xfId="0" applyNumberFormat="1" applyFont="1" applyFill="1" applyBorder="1"/>
    <xf numFmtId="0" fontId="18" fillId="0" borderId="2" xfId="0" applyFont="1" applyBorder="1" applyAlignment="1"/>
    <xf numFmtId="0" fontId="18" fillId="0" borderId="3" xfId="0" applyFont="1" applyBorder="1" applyAlignment="1"/>
    <xf numFmtId="0" fontId="18" fillId="0" borderId="4" xfId="0" applyFont="1" applyBorder="1" applyAlignment="1">
      <alignment horizontal="center" vertical="center"/>
    </xf>
    <xf numFmtId="3" fontId="18" fillId="0" borderId="3" xfId="0" applyNumberFormat="1" applyFont="1" applyBorder="1" applyAlignment="1"/>
    <xf numFmtId="3" fontId="18" fillId="0" borderId="1" xfId="0" applyNumberFormat="1" applyFont="1" applyBorder="1" applyAlignment="1"/>
    <xf numFmtId="3" fontId="32" fillId="0" borderId="26" xfId="0" applyNumberFormat="1" applyFont="1" applyBorder="1"/>
    <xf numFmtId="0" fontId="62" fillId="8" borderId="2" xfId="0" applyFont="1" applyFill="1" applyBorder="1" applyAlignment="1"/>
    <xf numFmtId="0" fontId="2" fillId="0" borderId="3" xfId="0" applyFont="1" applyBorder="1" applyAlignment="1">
      <alignment horizontal="center" vertical="center"/>
    </xf>
    <xf numFmtId="0" fontId="2" fillId="0" borderId="3" xfId="0" applyFont="1" applyBorder="1" applyAlignment="1"/>
    <xf numFmtId="0" fontId="2" fillId="0" borderId="2" xfId="0" applyFont="1" applyBorder="1" applyAlignment="1">
      <alignment horizontal="center" vertical="center"/>
    </xf>
    <xf numFmtId="0" fontId="2" fillId="0" borderId="4" xfId="0" applyFont="1" applyBorder="1" applyAlignment="1">
      <alignment horizontal="center" vertical="center"/>
    </xf>
    <xf numFmtId="3" fontId="3" fillId="21" borderId="1" xfId="0" applyNumberFormat="1" applyFont="1" applyFill="1" applyBorder="1" applyAlignment="1">
      <alignment horizontal="center" vertical="center"/>
    </xf>
    <xf numFmtId="3" fontId="2" fillId="0" borderId="3" xfId="0" applyNumberFormat="1" applyFont="1" applyBorder="1" applyAlignment="1"/>
    <xf numFmtId="3" fontId="3" fillId="21" borderId="2" xfId="0" applyNumberFormat="1" applyFont="1" applyFill="1" applyBorder="1" applyAlignment="1">
      <alignment horizontal="center" vertical="center"/>
    </xf>
    <xf numFmtId="3" fontId="2" fillId="0" borderId="1" xfId="0" applyNumberFormat="1" applyFont="1" applyBorder="1" applyAlignment="1"/>
    <xf numFmtId="3" fontId="18" fillId="13" borderId="4" xfId="0" applyNumberFormat="1" applyFont="1" applyFill="1" applyBorder="1" applyAlignment="1">
      <alignment horizontal="right"/>
    </xf>
    <xf numFmtId="0" fontId="63" fillId="0" borderId="22" xfId="0" applyFont="1" applyBorder="1" applyAlignment="1">
      <alignment horizontal="left"/>
    </xf>
    <xf numFmtId="0" fontId="60" fillId="0" borderId="26" xfId="0" applyFont="1" applyBorder="1" applyAlignment="1">
      <alignment horizontal="left"/>
    </xf>
    <xf numFmtId="4" fontId="14" fillId="0" borderId="27" xfId="0" applyNumberFormat="1" applyFont="1" applyBorder="1" applyAlignment="1">
      <alignment horizontal="center" vertical="center"/>
    </xf>
    <xf numFmtId="4" fontId="14" fillId="0" borderId="27" xfId="0" applyNumberFormat="1" applyFont="1" applyBorder="1"/>
    <xf numFmtId="4" fontId="14" fillId="0" borderId="10" xfId="0" applyNumberFormat="1" applyFont="1" applyBorder="1" applyAlignment="1">
      <alignment horizontal="center" vertical="center"/>
    </xf>
    <xf numFmtId="4" fontId="14" fillId="0" borderId="0" xfId="0" applyNumberFormat="1" applyFont="1" applyBorder="1"/>
    <xf numFmtId="3" fontId="14" fillId="21" borderId="10" xfId="0" applyNumberFormat="1" applyFont="1" applyFill="1" applyBorder="1" applyAlignment="1">
      <alignment horizontal="center" vertical="center"/>
    </xf>
    <xf numFmtId="3" fontId="14" fillId="0" borderId="26" xfId="0" applyNumberFormat="1" applyFont="1" applyBorder="1"/>
    <xf numFmtId="3" fontId="14" fillId="0" borderId="27" xfId="0" applyNumberFormat="1" applyFont="1" applyBorder="1"/>
    <xf numFmtId="3" fontId="14" fillId="21" borderId="27" xfId="0" applyNumberFormat="1" applyFont="1" applyFill="1" applyBorder="1" applyAlignment="1">
      <alignment horizontal="center" vertical="center"/>
    </xf>
    <xf numFmtId="3" fontId="14" fillId="0" borderId="10" xfId="0" applyNumberFormat="1" applyFont="1" applyBorder="1"/>
    <xf numFmtId="3" fontId="64" fillId="0" borderId="26" xfId="0" applyNumberFormat="1" applyFont="1" applyBorder="1"/>
    <xf numFmtId="0" fontId="60" fillId="0" borderId="28" xfId="0" applyFont="1" applyBorder="1" applyAlignment="1">
      <alignment wrapText="1"/>
    </xf>
    <xf numFmtId="0" fontId="60" fillId="0" borderId="3" xfId="0" applyFont="1" applyBorder="1" applyAlignment="1">
      <alignment wrapText="1"/>
    </xf>
    <xf numFmtId="0" fontId="60" fillId="0" borderId="3" xfId="0" applyFont="1" applyBorder="1" applyAlignment="1"/>
    <xf numFmtId="0" fontId="60" fillId="0" borderId="1" xfId="0" applyFont="1" applyBorder="1" applyAlignment="1">
      <alignment horizontal="center" wrapText="1"/>
    </xf>
    <xf numFmtId="0" fontId="60" fillId="0" borderId="34" xfId="0" applyFont="1" applyBorder="1" applyAlignment="1">
      <alignment horizontal="left"/>
    </xf>
    <xf numFmtId="4" fontId="64" fillId="0" borderId="34" xfId="0" applyNumberFormat="1" applyFont="1" applyBorder="1" applyAlignment="1">
      <alignment horizontal="center" vertical="center"/>
    </xf>
    <xf numFmtId="4" fontId="64" fillId="0" borderId="34" xfId="0" applyNumberFormat="1" applyFont="1" applyBorder="1"/>
    <xf numFmtId="4" fontId="64" fillId="0" borderId="9" xfId="0" applyNumberFormat="1" applyFont="1" applyBorder="1"/>
    <xf numFmtId="4" fontId="60" fillId="0" borderId="28" xfId="0" applyNumberFormat="1" applyFont="1" applyBorder="1" applyAlignment="1">
      <alignment horizontal="center" vertical="center"/>
    </xf>
    <xf numFmtId="4" fontId="60" fillId="0" borderId="48" xfId="0" applyNumberFormat="1" applyFont="1" applyBorder="1" applyAlignment="1">
      <alignment horizontal="center" vertical="center"/>
    </xf>
    <xf numFmtId="4" fontId="60" fillId="0" borderId="61" xfId="0" applyNumberFormat="1" applyFont="1" applyBorder="1"/>
    <xf numFmtId="4" fontId="64" fillId="0" borderId="3" xfId="0" applyNumberFormat="1" applyFont="1" applyBorder="1"/>
    <xf numFmtId="3" fontId="60" fillId="21" borderId="1" xfId="0" applyNumberFormat="1" applyFont="1" applyFill="1" applyBorder="1" applyAlignment="1">
      <alignment horizontal="center" vertical="center"/>
    </xf>
    <xf numFmtId="3" fontId="64" fillId="0" borderId="9" xfId="0" applyNumberFormat="1" applyFont="1" applyBorder="1"/>
    <xf numFmtId="3" fontId="64" fillId="0" borderId="3" xfId="0" applyNumberFormat="1" applyFont="1" applyBorder="1"/>
    <xf numFmtId="3" fontId="35" fillId="0" borderId="61" xfId="0" applyNumberFormat="1" applyFont="1" applyBorder="1" applyAlignment="1">
      <alignment horizontal="right"/>
    </xf>
    <xf numFmtId="3" fontId="35" fillId="0" borderId="1" xfId="0" applyNumberFormat="1" applyFont="1" applyBorder="1" applyAlignment="1">
      <alignment horizontal="right"/>
    </xf>
    <xf numFmtId="3" fontId="65" fillId="12" borderId="1" xfId="0" applyNumberFormat="1" applyFont="1" applyFill="1" applyBorder="1" applyAlignment="1">
      <alignment horizontal="center" vertical="center"/>
    </xf>
    <xf numFmtId="3" fontId="65" fillId="12" borderId="2" xfId="0" applyNumberFormat="1" applyFont="1" applyFill="1" applyBorder="1" applyAlignment="1">
      <alignment horizontal="center" vertical="center"/>
    </xf>
    <xf numFmtId="4" fontId="60" fillId="0" borderId="3" xfId="0" applyNumberFormat="1" applyFont="1" applyBorder="1" applyAlignment="1">
      <alignment horizontal="center" vertical="center"/>
    </xf>
    <xf numFmtId="3" fontId="64" fillId="0" borderId="3" xfId="0" applyNumberFormat="1" applyFont="1" applyBorder="1" applyAlignment="1">
      <alignment horizontal="center" vertical="center"/>
    </xf>
    <xf numFmtId="4" fontId="35" fillId="0" borderId="2" xfId="0" applyNumberFormat="1" applyFont="1" applyBorder="1" applyAlignment="1">
      <alignment horizontal="center" vertical="center"/>
    </xf>
    <xf numFmtId="4" fontId="15" fillId="0" borderId="2" xfId="0" applyNumberFormat="1" applyFont="1" applyBorder="1" applyAlignment="1">
      <alignment horizontal="center" vertical="center"/>
    </xf>
    <xf numFmtId="4" fontId="64" fillId="0" borderId="2" xfId="0" applyNumberFormat="1" applyFont="1" applyBorder="1" applyAlignment="1">
      <alignment horizontal="center" vertical="center"/>
    </xf>
    <xf numFmtId="3" fontId="64" fillId="0" borderId="2" xfId="0" applyNumberFormat="1" applyFont="1" applyBorder="1" applyAlignment="1">
      <alignment horizontal="center" vertical="center"/>
    </xf>
    <xf numFmtId="0" fontId="60" fillId="0" borderId="2" xfId="0" applyFont="1" applyBorder="1" applyAlignment="1">
      <alignment horizontal="center" vertical="center"/>
    </xf>
    <xf numFmtId="3" fontId="18" fillId="12" borderId="3" xfId="0" applyNumberFormat="1" applyFont="1" applyFill="1" applyBorder="1" applyAlignment="1">
      <alignment horizontal="center" vertical="center" wrapText="1"/>
    </xf>
    <xf numFmtId="3" fontId="32" fillId="12" borderId="3" xfId="0" applyNumberFormat="1" applyFont="1" applyFill="1" applyBorder="1" applyAlignment="1">
      <alignment vertical="center" wrapText="1"/>
    </xf>
    <xf numFmtId="3" fontId="65" fillId="12" borderId="3" xfId="0" applyNumberFormat="1" applyFont="1" applyFill="1" applyBorder="1" applyAlignment="1">
      <alignment vertical="center"/>
    </xf>
    <xf numFmtId="3" fontId="66" fillId="12" borderId="3" xfId="0" applyNumberFormat="1" applyFont="1" applyFill="1" applyBorder="1" applyAlignment="1">
      <alignment horizontal="left" vertical="center" wrapText="1"/>
    </xf>
    <xf numFmtId="4" fontId="18" fillId="6" borderId="2" xfId="0" applyNumberFormat="1" applyFont="1" applyFill="1" applyBorder="1" applyAlignment="1">
      <alignment horizontal="center" vertical="center"/>
    </xf>
    <xf numFmtId="3" fontId="18" fillId="6" borderId="2" xfId="0" applyNumberFormat="1" applyFont="1" applyFill="1" applyBorder="1" applyAlignment="1">
      <alignment horizontal="center" vertical="center"/>
    </xf>
    <xf numFmtId="3" fontId="18" fillId="6" borderId="3" xfId="0" applyNumberFormat="1" applyFont="1" applyFill="1" applyBorder="1" applyAlignment="1">
      <alignment horizontal="center" vertical="center"/>
    </xf>
    <xf numFmtId="0" fontId="7" fillId="6" borderId="0" xfId="0" applyFont="1" applyFill="1" applyBorder="1" applyAlignment="1">
      <alignment horizontal="center"/>
    </xf>
    <xf numFmtId="0" fontId="7" fillId="12" borderId="0" xfId="0" applyFont="1" applyFill="1" applyBorder="1" applyAlignment="1">
      <alignment horizontal="center"/>
    </xf>
    <xf numFmtId="4" fontId="8" fillId="12" borderId="0" xfId="0" applyNumberFormat="1" applyFont="1" applyFill="1" applyBorder="1" applyAlignment="1">
      <alignment horizontal="right"/>
    </xf>
    <xf numFmtId="4" fontId="7" fillId="12" borderId="0" xfId="0" applyNumberFormat="1" applyFont="1" applyFill="1" applyBorder="1" applyAlignment="1">
      <alignment horizontal="right"/>
    </xf>
    <xf numFmtId="4" fontId="7" fillId="6" borderId="0" xfId="0" applyNumberFormat="1" applyFont="1" applyFill="1" applyBorder="1" applyAlignment="1">
      <alignment horizontal="right"/>
    </xf>
    <xf numFmtId="0" fontId="11" fillId="0" borderId="49" xfId="0" applyFont="1" applyBorder="1"/>
    <xf numFmtId="0" fontId="17" fillId="0" borderId="0" xfId="0" applyFont="1"/>
    <xf numFmtId="3" fontId="17" fillId="0" borderId="0" xfId="0" applyNumberFormat="1" applyFont="1"/>
    <xf numFmtId="3" fontId="67" fillId="0" borderId="49" xfId="0" applyNumberFormat="1" applyFont="1" applyBorder="1" applyAlignment="1">
      <alignment vertical="center"/>
    </xf>
    <xf numFmtId="3" fontId="67" fillId="0" borderId="39" xfId="0" applyNumberFormat="1" applyFont="1" applyBorder="1" applyAlignment="1">
      <alignment vertical="center"/>
    </xf>
    <xf numFmtId="3" fontId="67" fillId="0" borderId="0" xfId="0" applyNumberFormat="1" applyFont="1" applyBorder="1" applyAlignment="1">
      <alignment vertical="center"/>
    </xf>
    <xf numFmtId="0" fontId="67" fillId="0" borderId="0" xfId="0" applyFont="1"/>
    <xf numFmtId="3" fontId="67" fillId="0" borderId="0" xfId="0" applyNumberFormat="1" applyFont="1"/>
    <xf numFmtId="3" fontId="67" fillId="0" borderId="55" xfId="0" applyNumberFormat="1" applyFont="1" applyBorder="1" applyAlignment="1">
      <alignment vertical="center"/>
    </xf>
    <xf numFmtId="0" fontId="74" fillId="0" borderId="1" xfId="0" applyFont="1" applyBorder="1" applyAlignment="1">
      <alignment horizontal="left" vertical="center" wrapText="1"/>
    </xf>
    <xf numFmtId="0" fontId="38" fillId="0" borderId="5" xfId="0" applyFont="1" applyBorder="1" applyAlignment="1">
      <alignment horizontal="left" vertical="center" wrapText="1"/>
    </xf>
    <xf numFmtId="0" fontId="38" fillId="0" borderId="1" xfId="0" applyFont="1" applyBorder="1" applyAlignment="1">
      <alignment horizontal="left" vertical="center" wrapText="1"/>
    </xf>
    <xf numFmtId="0" fontId="18" fillId="7" borderId="2" xfId="0" applyFont="1" applyFill="1" applyBorder="1" applyAlignment="1">
      <alignment horizontal="left" vertical="center" wrapText="1"/>
    </xf>
    <xf numFmtId="3" fontId="18" fillId="25" borderId="7" xfId="0" applyNumberFormat="1" applyFont="1" applyFill="1" applyBorder="1" applyAlignment="1">
      <alignment horizontal="left" vertical="center" wrapText="1"/>
    </xf>
    <xf numFmtId="14" fontId="0" fillId="0" borderId="0" xfId="0" applyNumberFormat="1"/>
    <xf numFmtId="0" fontId="11" fillId="0" borderId="0" xfId="0" applyFont="1" applyAlignment="1">
      <alignment horizontal="center"/>
    </xf>
    <xf numFmtId="0" fontId="35" fillId="0" borderId="0" xfId="0" applyFont="1" applyAlignment="1">
      <alignment horizontal="center"/>
    </xf>
    <xf numFmtId="3" fontId="11" fillId="0" borderId="0" xfId="0" applyNumberFormat="1" applyFont="1"/>
    <xf numFmtId="0" fontId="77" fillId="0" borderId="49" xfId="0" applyFont="1" applyBorder="1" applyAlignment="1">
      <alignment horizontal="center" vertical="center" wrapText="1"/>
    </xf>
    <xf numFmtId="0" fontId="78" fillId="0" borderId="49" xfId="0" applyFont="1" applyBorder="1" applyAlignment="1">
      <alignment vertical="center" wrapText="1"/>
    </xf>
    <xf numFmtId="0" fontId="78" fillId="0" borderId="49" xfId="0" applyFont="1" applyBorder="1" applyAlignment="1">
      <alignment horizontal="center" vertical="center" wrapText="1"/>
    </xf>
    <xf numFmtId="4" fontId="77" fillId="0" borderId="49" xfId="0" applyNumberFormat="1" applyFont="1" applyBorder="1" applyAlignment="1">
      <alignment horizontal="center" vertical="center"/>
    </xf>
    <xf numFmtId="3" fontId="77" fillId="0" borderId="49" xfId="0" applyNumberFormat="1" applyFont="1" applyBorder="1" applyAlignment="1">
      <alignment horizontal="center" vertical="center"/>
    </xf>
    <xf numFmtId="3" fontId="78" fillId="12" borderId="49" xfId="0" applyNumberFormat="1" applyFont="1" applyFill="1" applyBorder="1" applyAlignment="1">
      <alignment horizontal="center" vertical="center" wrapText="1"/>
    </xf>
    <xf numFmtId="0" fontId="77" fillId="0" borderId="49" xfId="0" applyFont="1" applyFill="1" applyBorder="1" applyAlignment="1">
      <alignment vertical="center" wrapText="1"/>
    </xf>
    <xf numFmtId="0" fontId="77" fillId="0" borderId="49" xfId="0" applyFont="1" applyBorder="1" applyAlignment="1">
      <alignment vertical="center" wrapText="1"/>
    </xf>
    <xf numFmtId="3" fontId="78" fillId="0" borderId="49" xfId="0" applyNumberFormat="1" applyFont="1" applyFill="1" applyBorder="1" applyAlignment="1">
      <alignment vertical="center" wrapText="1"/>
    </xf>
    <xf numFmtId="3" fontId="77" fillId="0" borderId="49" xfId="0" applyNumberFormat="1" applyFont="1" applyFill="1" applyBorder="1" applyAlignment="1">
      <alignment horizontal="center" vertical="center"/>
    </xf>
    <xf numFmtId="3" fontId="78" fillId="0" borderId="49" xfId="0" applyNumberFormat="1" applyFont="1" applyFill="1" applyBorder="1" applyAlignment="1">
      <alignment horizontal="center" vertical="center" wrapText="1"/>
    </xf>
    <xf numFmtId="3" fontId="77" fillId="0" borderId="49" xfId="0" applyNumberFormat="1" applyFont="1" applyBorder="1" applyAlignment="1">
      <alignment horizontal="left" vertical="center" wrapText="1"/>
    </xf>
    <xf numFmtId="3" fontId="77" fillId="0" borderId="49" xfId="0" applyNumberFormat="1" applyFont="1" applyFill="1" applyBorder="1" applyAlignment="1">
      <alignment horizontal="center" vertical="center" wrapText="1"/>
    </xf>
    <xf numFmtId="3" fontId="79" fillId="0" borderId="49" xfId="0" applyNumberFormat="1" applyFont="1" applyFill="1" applyBorder="1" applyAlignment="1">
      <alignment horizontal="left" vertical="center" wrapText="1"/>
    </xf>
    <xf numFmtId="3" fontId="78" fillId="12" borderId="49" xfId="0" applyNumberFormat="1" applyFont="1" applyFill="1" applyBorder="1" applyAlignment="1">
      <alignment horizontal="left" vertical="center" wrapText="1"/>
    </xf>
    <xf numFmtId="3" fontId="77" fillId="0" borderId="49" xfId="0" applyNumberFormat="1" applyFont="1" applyBorder="1" applyAlignment="1">
      <alignment horizontal="center" vertical="center" wrapText="1"/>
    </xf>
    <xf numFmtId="3" fontId="77" fillId="12" borderId="49" xfId="0" applyNumberFormat="1" applyFont="1" applyFill="1" applyBorder="1" applyAlignment="1">
      <alignment horizontal="center" vertical="center"/>
    </xf>
    <xf numFmtId="0" fontId="77" fillId="0" borderId="49" xfId="0" applyNumberFormat="1" applyFont="1" applyFill="1" applyBorder="1" applyAlignment="1">
      <alignment vertical="center" wrapText="1"/>
    </xf>
    <xf numFmtId="0" fontId="77" fillId="0" borderId="49" xfId="0" applyFont="1" applyFill="1" applyBorder="1" applyAlignment="1">
      <alignment horizontal="center" vertical="center" wrapText="1"/>
    </xf>
    <xf numFmtId="4" fontId="77" fillId="0" borderId="49" xfId="0" applyNumberFormat="1" applyFont="1" applyFill="1" applyBorder="1" applyAlignment="1">
      <alignment horizontal="center" vertical="center"/>
    </xf>
    <xf numFmtId="0" fontId="77" fillId="0" borderId="49" xfId="0" applyFont="1" applyFill="1" applyBorder="1" applyAlignment="1">
      <alignment horizontal="left" vertical="center" wrapText="1"/>
    </xf>
    <xf numFmtId="3" fontId="77" fillId="12" borderId="49" xfId="0" applyNumberFormat="1" applyFont="1" applyFill="1" applyBorder="1" applyAlignment="1">
      <alignment vertical="center" wrapText="1"/>
    </xf>
    <xf numFmtId="3" fontId="77" fillId="12" borderId="49" xfId="0" applyNumberFormat="1" applyFont="1" applyFill="1" applyBorder="1" applyAlignment="1">
      <alignment horizontal="center" vertical="center" wrapText="1"/>
    </xf>
    <xf numFmtId="0" fontId="78" fillId="0" borderId="49" xfId="0" applyFont="1" applyBorder="1" applyAlignment="1">
      <alignment horizontal="justify" vertical="center"/>
    </xf>
    <xf numFmtId="0" fontId="77" fillId="0" borderId="49" xfId="0" applyFont="1" applyBorder="1" applyAlignment="1">
      <alignment horizontal="left" vertical="center" wrapText="1"/>
    </xf>
    <xf numFmtId="0" fontId="78" fillId="0" borderId="49" xfId="0" applyFont="1" applyBorder="1" applyAlignment="1">
      <alignment horizontal="justify" vertical="top"/>
    </xf>
    <xf numFmtId="0" fontId="77" fillId="0" borderId="49" xfId="0" applyFont="1" applyBorder="1"/>
    <xf numFmtId="0" fontId="78" fillId="0" borderId="49" xfId="0" applyFont="1" applyBorder="1"/>
    <xf numFmtId="3" fontId="76" fillId="0" borderId="49" xfId="0" applyNumberFormat="1" applyFont="1" applyBorder="1" applyAlignment="1">
      <alignment horizontal="center" vertical="center"/>
    </xf>
    <xf numFmtId="3" fontId="78" fillId="0" borderId="49" xfId="0" applyNumberFormat="1" applyFont="1" applyBorder="1"/>
    <xf numFmtId="3" fontId="77" fillId="0" borderId="49" xfId="0" applyNumberFormat="1" applyFont="1" applyBorder="1" applyAlignment="1">
      <alignment vertical="center" wrapText="1"/>
    </xf>
    <xf numFmtId="0" fontId="73" fillId="0" borderId="0" xfId="0" applyFont="1"/>
    <xf numFmtId="14" fontId="4" fillId="0" borderId="0" xfId="0" applyNumberFormat="1" applyFont="1" applyAlignment="1"/>
    <xf numFmtId="0" fontId="11" fillId="0" borderId="56" xfId="0" applyFont="1" applyBorder="1"/>
    <xf numFmtId="0" fontId="8" fillId="5" borderId="8" xfId="0" applyFont="1" applyFill="1" applyBorder="1" applyAlignment="1">
      <alignment horizontal="center" vertical="center" wrapText="1"/>
    </xf>
    <xf numFmtId="3" fontId="33" fillId="9" borderId="7" xfId="0" applyNumberFormat="1" applyFont="1" applyFill="1" applyBorder="1" applyAlignment="1">
      <alignment horizontal="center" vertical="center" wrapText="1"/>
    </xf>
    <xf numFmtId="3" fontId="67" fillId="0" borderId="70" xfId="0" applyNumberFormat="1" applyFont="1" applyBorder="1" applyAlignment="1">
      <alignment vertical="center"/>
    </xf>
    <xf numFmtId="3" fontId="67" fillId="0" borderId="57" xfId="0" applyNumberFormat="1" applyFont="1" applyBorder="1" applyAlignment="1">
      <alignment vertical="center"/>
    </xf>
    <xf numFmtId="3" fontId="9" fillId="0" borderId="0" xfId="0" applyNumberFormat="1" applyFont="1"/>
    <xf numFmtId="3" fontId="0" fillId="0" borderId="0" xfId="0" applyNumberFormat="1"/>
    <xf numFmtId="0" fontId="0" fillId="12" borderId="0" xfId="0" applyFill="1"/>
    <xf numFmtId="0" fontId="3" fillId="12" borderId="0" xfId="0" applyFont="1" applyFill="1" applyBorder="1" applyAlignment="1">
      <alignment horizontal="left" wrapText="1"/>
    </xf>
    <xf numFmtId="0" fontId="0" fillId="12" borderId="0" xfId="0" applyFill="1" applyAlignment="1">
      <alignment horizontal="center" vertical="center"/>
    </xf>
    <xf numFmtId="0" fontId="0" fillId="12" borderId="0" xfId="0" applyFill="1" applyAlignment="1">
      <alignment horizontal="left" vertical="center"/>
    </xf>
    <xf numFmtId="0" fontId="0" fillId="12" borderId="0" xfId="0" applyFill="1" applyBorder="1" applyAlignment="1">
      <alignment horizontal="left" vertical="center"/>
    </xf>
    <xf numFmtId="0" fontId="88" fillId="12" borderId="0" xfId="0" applyFont="1" applyFill="1" applyBorder="1"/>
    <xf numFmtId="3" fontId="88" fillId="12" borderId="0" xfId="0" applyNumberFormat="1" applyFont="1" applyFill="1" applyBorder="1"/>
    <xf numFmtId="0" fontId="12" fillId="0" borderId="0" xfId="0" applyNumberFormat="1" applyFont="1" applyFill="1" applyBorder="1" applyAlignment="1">
      <alignment vertical="center" wrapText="1"/>
    </xf>
    <xf numFmtId="0" fontId="19" fillId="0" borderId="0" xfId="0" applyFont="1" applyAlignment="1">
      <alignment horizontal="left" vertical="center"/>
    </xf>
    <xf numFmtId="3" fontId="27" fillId="12" borderId="49" xfId="0" applyNumberFormat="1" applyFont="1" applyFill="1" applyBorder="1" applyAlignment="1">
      <alignment wrapText="1"/>
    </xf>
    <xf numFmtId="0" fontId="27" fillId="12" borderId="49" xfId="0" applyFont="1" applyFill="1" applyBorder="1" applyAlignment="1">
      <alignment horizontal="center" vertical="center" wrapText="1"/>
    </xf>
    <xf numFmtId="0" fontId="13" fillId="12" borderId="49" xfId="0" applyFont="1" applyFill="1" applyBorder="1" applyAlignment="1">
      <alignment horizontal="center" vertical="center" wrapText="1"/>
    </xf>
    <xf numFmtId="0" fontId="72" fillId="0" borderId="35" xfId="0" applyFont="1" applyBorder="1" applyAlignment="1">
      <alignment horizontal="left" vertical="center"/>
    </xf>
    <xf numFmtId="0" fontId="72" fillId="0" borderId="35" xfId="0" applyFont="1" applyBorder="1" applyAlignment="1">
      <alignment horizontal="center" vertical="center"/>
    </xf>
    <xf numFmtId="0" fontId="72" fillId="0" borderId="35" xfId="0" applyFont="1" applyBorder="1"/>
    <xf numFmtId="0" fontId="72" fillId="0" borderId="42" xfId="0" applyFont="1" applyBorder="1"/>
    <xf numFmtId="0" fontId="19" fillId="26" borderId="0" xfId="0" applyFont="1" applyFill="1" applyAlignment="1">
      <alignment horizontal="left" vertical="center"/>
    </xf>
    <xf numFmtId="0" fontId="92" fillId="26" borderId="44" xfId="0" applyFont="1" applyFill="1" applyBorder="1" applyAlignment="1">
      <alignment wrapText="1"/>
    </xf>
    <xf numFmtId="0" fontId="92" fillId="26" borderId="35" xfId="0" applyFont="1" applyFill="1" applyBorder="1" applyAlignment="1">
      <alignment wrapText="1"/>
    </xf>
    <xf numFmtId="0" fontId="92" fillId="18" borderId="78" xfId="0" applyFont="1" applyFill="1" applyBorder="1" applyAlignment="1">
      <alignment wrapText="1"/>
    </xf>
    <xf numFmtId="3" fontId="19" fillId="18" borderId="30" xfId="0" applyNumberFormat="1" applyFont="1" applyFill="1" applyBorder="1" applyAlignment="1">
      <alignment wrapText="1"/>
    </xf>
    <xf numFmtId="3" fontId="19" fillId="18" borderId="31" xfId="0" applyNumberFormat="1" applyFont="1" applyFill="1" applyBorder="1" applyAlignment="1">
      <alignment wrapText="1"/>
    </xf>
    <xf numFmtId="3" fontId="19" fillId="26" borderId="55" xfId="0" applyNumberFormat="1" applyFont="1" applyFill="1" applyBorder="1" applyAlignment="1">
      <alignment wrapText="1"/>
    </xf>
    <xf numFmtId="3" fontId="19" fillId="26" borderId="56" xfId="0" applyNumberFormat="1" applyFont="1" applyFill="1" applyBorder="1" applyAlignment="1">
      <alignment wrapText="1"/>
    </xf>
    <xf numFmtId="3" fontId="19" fillId="26" borderId="64" xfId="0" applyNumberFormat="1" applyFont="1" applyFill="1" applyBorder="1" applyAlignment="1">
      <alignment wrapText="1"/>
    </xf>
    <xf numFmtId="0" fontId="93" fillId="26" borderId="22" xfId="0" applyFont="1" applyFill="1" applyBorder="1" applyAlignment="1">
      <alignment horizontal="left" wrapText="1"/>
    </xf>
    <xf numFmtId="0" fontId="92" fillId="26" borderId="76" xfId="0" applyFont="1" applyFill="1" applyBorder="1" applyAlignment="1">
      <alignment wrapText="1"/>
    </xf>
    <xf numFmtId="3" fontId="93" fillId="26" borderId="77" xfId="0" applyNumberFormat="1" applyFont="1" applyFill="1" applyBorder="1" applyAlignment="1">
      <alignment wrapText="1"/>
    </xf>
    <xf numFmtId="3" fontId="93" fillId="26" borderId="72" xfId="0" applyNumberFormat="1" applyFont="1" applyFill="1" applyBorder="1" applyAlignment="1">
      <alignment wrapText="1"/>
    </xf>
    <xf numFmtId="3" fontId="93" fillId="6" borderId="34" xfId="0" applyNumberFormat="1" applyFont="1" applyFill="1" applyBorder="1" applyAlignment="1">
      <alignment wrapText="1"/>
    </xf>
    <xf numFmtId="3" fontId="93" fillId="24" borderId="34" xfId="0" applyNumberFormat="1" applyFont="1" applyFill="1" applyBorder="1" applyAlignment="1">
      <alignment wrapText="1"/>
    </xf>
    <xf numFmtId="3" fontId="93" fillId="6" borderId="48" xfId="0" applyNumberFormat="1" applyFont="1" applyFill="1" applyBorder="1" applyAlignment="1">
      <alignment wrapText="1"/>
    </xf>
    <xf numFmtId="3" fontId="19" fillId="26" borderId="49" xfId="0" applyNumberFormat="1" applyFont="1" applyFill="1" applyBorder="1" applyAlignment="1">
      <alignment wrapText="1"/>
    </xf>
    <xf numFmtId="3" fontId="93" fillId="26" borderId="64" xfId="0" applyNumberFormat="1" applyFont="1" applyFill="1" applyBorder="1" applyAlignment="1">
      <alignment wrapText="1"/>
    </xf>
    <xf numFmtId="3" fontId="93" fillId="26" borderId="49" xfId="0" applyNumberFormat="1" applyFont="1" applyFill="1" applyBorder="1" applyAlignment="1">
      <alignment wrapText="1"/>
    </xf>
    <xf numFmtId="0" fontId="19" fillId="26" borderId="0" xfId="0" applyFont="1" applyFill="1" applyBorder="1" applyAlignment="1">
      <alignment horizontal="left" vertical="center"/>
    </xf>
    <xf numFmtId="0" fontId="19" fillId="26" borderId="0" xfId="0" applyFont="1" applyFill="1" applyBorder="1" applyAlignment="1">
      <alignment horizontal="left" vertical="center" wrapText="1"/>
    </xf>
    <xf numFmtId="0" fontId="19" fillId="26" borderId="0" xfId="0" applyFont="1" applyFill="1"/>
    <xf numFmtId="0" fontId="93" fillId="26" borderId="49" xfId="0" applyFont="1" applyFill="1" applyBorder="1"/>
    <xf numFmtId="3" fontId="93" fillId="26" borderId="49" xfId="0" applyNumberFormat="1" applyFont="1" applyFill="1" applyBorder="1"/>
    <xf numFmtId="0" fontId="93" fillId="26" borderId="0" xfId="0" applyFont="1" applyFill="1" applyBorder="1"/>
    <xf numFmtId="3" fontId="93" fillId="26" borderId="0" xfId="0" applyNumberFormat="1" applyFont="1" applyFill="1" applyBorder="1"/>
    <xf numFmtId="3" fontId="93" fillId="24" borderId="49" xfId="0" applyNumberFormat="1" applyFont="1" applyFill="1" applyBorder="1" applyAlignment="1">
      <alignment wrapText="1"/>
    </xf>
    <xf numFmtId="0" fontId="19" fillId="24" borderId="49" xfId="0" applyFont="1" applyFill="1" applyBorder="1"/>
    <xf numFmtId="3" fontId="19" fillId="24" borderId="49" xfId="0" applyNumberFormat="1" applyFont="1" applyFill="1" applyBorder="1"/>
    <xf numFmtId="0" fontId="92" fillId="26" borderId="47" xfId="0" applyFont="1" applyFill="1" applyBorder="1" applyAlignment="1">
      <alignment horizontal="left" vertical="center" wrapText="1"/>
    </xf>
    <xf numFmtId="0" fontId="92" fillId="26" borderId="7" xfId="0" applyFont="1" applyFill="1" applyBorder="1" applyAlignment="1">
      <alignment wrapText="1"/>
    </xf>
    <xf numFmtId="0" fontId="92" fillId="18" borderId="7" xfId="0" applyFont="1" applyFill="1" applyBorder="1" applyAlignment="1">
      <alignment horizontal="left" wrapText="1"/>
    </xf>
    <xf numFmtId="0" fontId="92" fillId="26" borderId="7" xfId="0" applyFont="1" applyFill="1" applyBorder="1" applyAlignment="1">
      <alignment horizontal="left" wrapText="1"/>
    </xf>
    <xf numFmtId="0" fontId="92" fillId="26" borderId="10" xfId="0" applyFont="1" applyFill="1" applyBorder="1" applyAlignment="1">
      <alignment horizontal="left" wrapText="1"/>
    </xf>
    <xf numFmtId="0" fontId="92" fillId="26" borderId="17" xfId="0" applyFont="1" applyFill="1" applyBorder="1" applyAlignment="1">
      <alignment horizontal="left" wrapText="1"/>
    </xf>
    <xf numFmtId="0" fontId="93" fillId="26" borderId="17" xfId="0" applyFont="1" applyFill="1" applyBorder="1" applyAlignment="1">
      <alignment horizontal="left" wrapText="1"/>
    </xf>
    <xf numFmtId="0" fontId="19" fillId="12" borderId="0" xfId="0" applyFont="1" applyFill="1" applyAlignment="1">
      <alignment horizontal="left" vertical="center"/>
    </xf>
    <xf numFmtId="0" fontId="19" fillId="12" borderId="78" xfId="0" applyFont="1" applyFill="1" applyBorder="1" applyAlignment="1">
      <alignment wrapText="1"/>
    </xf>
    <xf numFmtId="3" fontId="19" fillId="12" borderId="55" xfId="0" applyNumberFormat="1" applyFont="1" applyFill="1" applyBorder="1" applyAlignment="1">
      <alignment wrapText="1"/>
    </xf>
    <xf numFmtId="3" fontId="19" fillId="12" borderId="56" xfId="0" applyNumberFormat="1" applyFont="1" applyFill="1" applyBorder="1" applyAlignment="1">
      <alignment wrapText="1"/>
    </xf>
    <xf numFmtId="3" fontId="19" fillId="12" borderId="49" xfId="0" applyNumberFormat="1" applyFont="1" applyFill="1" applyBorder="1" applyAlignment="1">
      <alignment wrapText="1"/>
    </xf>
    <xf numFmtId="0" fontId="19" fillId="12" borderId="76" xfId="0" applyFont="1" applyFill="1" applyBorder="1" applyAlignment="1">
      <alignment wrapText="1"/>
    </xf>
    <xf numFmtId="3" fontId="93" fillId="12" borderId="64" xfId="0" applyNumberFormat="1" applyFont="1" applyFill="1" applyBorder="1" applyAlignment="1">
      <alignment wrapText="1"/>
    </xf>
    <xf numFmtId="3" fontId="19" fillId="12" borderId="64" xfId="0" applyNumberFormat="1" applyFont="1" applyFill="1" applyBorder="1" applyAlignment="1">
      <alignment wrapText="1"/>
    </xf>
    <xf numFmtId="3" fontId="93" fillId="12" borderId="55" xfId="0" applyNumberFormat="1" applyFont="1" applyFill="1" applyBorder="1" applyAlignment="1">
      <alignment wrapText="1"/>
    </xf>
    <xf numFmtId="3" fontId="93" fillId="12" borderId="49" xfId="0" applyNumberFormat="1" applyFont="1" applyFill="1" applyBorder="1" applyAlignment="1">
      <alignment wrapText="1"/>
    </xf>
    <xf numFmtId="0" fontId="19" fillId="12" borderId="0" xfId="0" applyFont="1" applyFill="1" applyBorder="1" applyAlignment="1">
      <alignment horizontal="left" vertical="center"/>
    </xf>
    <xf numFmtId="0" fontId="19" fillId="12" borderId="7" xfId="0" applyFont="1" applyFill="1" applyBorder="1" applyAlignment="1">
      <alignment horizontal="left" wrapText="1"/>
    </xf>
    <xf numFmtId="0" fontId="19" fillId="12" borderId="10" xfId="0" applyFont="1" applyFill="1" applyBorder="1" applyAlignment="1">
      <alignment horizontal="left" wrapText="1"/>
    </xf>
    <xf numFmtId="0" fontId="90" fillId="12" borderId="17" xfId="0" applyFont="1" applyFill="1" applyBorder="1" applyAlignment="1">
      <alignment horizontal="left" wrapText="1"/>
    </xf>
    <xf numFmtId="0" fontId="19" fillId="12" borderId="17" xfId="0" applyFont="1" applyFill="1" applyBorder="1" applyAlignment="1">
      <alignment horizontal="left" wrapText="1"/>
    </xf>
    <xf numFmtId="0" fontId="19" fillId="26" borderId="7" xfId="0" applyFont="1" applyFill="1" applyBorder="1" applyAlignment="1">
      <alignment horizontal="left" wrapText="1"/>
    </xf>
    <xf numFmtId="0" fontId="19" fillId="26" borderId="10" xfId="0" applyFont="1" applyFill="1" applyBorder="1" applyAlignment="1">
      <alignment horizontal="left" wrapText="1"/>
    </xf>
    <xf numFmtId="0" fontId="19" fillId="26" borderId="17" xfId="0" applyFont="1" applyFill="1" applyBorder="1" applyAlignment="1">
      <alignment horizontal="left" wrapText="1"/>
    </xf>
    <xf numFmtId="0" fontId="92" fillId="26" borderId="55" xfId="0" applyFont="1" applyFill="1" applyBorder="1" applyAlignment="1">
      <alignment horizontal="left" vertical="center" wrapText="1"/>
    </xf>
    <xf numFmtId="0" fontId="92" fillId="26" borderId="55" xfId="0" applyFont="1" applyFill="1" applyBorder="1" applyAlignment="1">
      <alignment horizontal="center" vertical="center" wrapText="1"/>
    </xf>
    <xf numFmtId="0" fontId="92" fillId="26" borderId="55" xfId="0" applyFont="1" applyFill="1" applyBorder="1" applyAlignment="1">
      <alignment wrapText="1"/>
    </xf>
    <xf numFmtId="0" fontId="92" fillId="26" borderId="37" xfId="0" applyFont="1" applyFill="1" applyBorder="1" applyAlignment="1">
      <alignment wrapText="1"/>
    </xf>
    <xf numFmtId="0" fontId="89" fillId="26" borderId="36" xfId="0" applyFont="1" applyFill="1" applyBorder="1" applyAlignment="1">
      <alignment horizontal="left" vertical="center"/>
    </xf>
    <xf numFmtId="0" fontId="95" fillId="26" borderId="55" xfId="0" applyFont="1" applyFill="1" applyBorder="1" applyAlignment="1">
      <alignment horizontal="left" vertical="center" wrapText="1"/>
    </xf>
    <xf numFmtId="0" fontId="95" fillId="26" borderId="55" xfId="0" applyFont="1" applyFill="1" applyBorder="1" applyAlignment="1">
      <alignment horizontal="center" vertical="center" wrapText="1"/>
    </xf>
    <xf numFmtId="0" fontId="95" fillId="26" borderId="55" xfId="0" applyFont="1" applyFill="1" applyBorder="1" applyAlignment="1">
      <alignment wrapText="1"/>
    </xf>
    <xf numFmtId="0" fontId="95" fillId="26" borderId="37" xfId="0" applyFont="1" applyFill="1" applyBorder="1" applyAlignment="1">
      <alignment wrapText="1"/>
    </xf>
    <xf numFmtId="0" fontId="89" fillId="6" borderId="49" xfId="0" applyFont="1" applyFill="1" applyBorder="1" applyAlignment="1">
      <alignment wrapText="1"/>
    </xf>
    <xf numFmtId="3" fontId="89" fillId="6" borderId="49" xfId="0" applyNumberFormat="1" applyFont="1" applyFill="1" applyBorder="1" applyAlignment="1">
      <alignment wrapText="1"/>
    </xf>
    <xf numFmtId="0" fontId="89" fillId="6" borderId="40" xfId="0" applyFont="1" applyFill="1" applyBorder="1" applyAlignment="1">
      <alignment wrapText="1"/>
    </xf>
    <xf numFmtId="3" fontId="89" fillId="6" borderId="40" xfId="0" applyNumberFormat="1" applyFont="1" applyFill="1" applyBorder="1" applyAlignment="1">
      <alignment wrapText="1"/>
    </xf>
    <xf numFmtId="0" fontId="89" fillId="6" borderId="64" xfId="0" applyFont="1" applyFill="1" applyBorder="1" applyAlignment="1">
      <alignment wrapText="1"/>
    </xf>
    <xf numFmtId="3" fontId="89" fillId="6" borderId="64" xfId="0" applyNumberFormat="1" applyFont="1" applyFill="1" applyBorder="1" applyAlignment="1">
      <alignment wrapText="1"/>
    </xf>
    <xf numFmtId="3" fontId="89" fillId="6" borderId="65" xfId="0" applyNumberFormat="1" applyFont="1" applyFill="1" applyBorder="1" applyAlignment="1">
      <alignment wrapText="1"/>
    </xf>
    <xf numFmtId="0" fontId="89" fillId="26" borderId="0" xfId="0" applyFont="1" applyFill="1" applyAlignment="1">
      <alignment horizontal="left" vertical="center"/>
    </xf>
    <xf numFmtId="0" fontId="89" fillId="26" borderId="0" xfId="0" applyFont="1" applyFill="1" applyAlignment="1">
      <alignment horizontal="center" vertical="center"/>
    </xf>
    <xf numFmtId="0" fontId="96" fillId="26" borderId="56" xfId="0" applyFont="1" applyFill="1" applyBorder="1"/>
    <xf numFmtId="3" fontId="96" fillId="26" borderId="56" xfId="0" applyNumberFormat="1" applyFont="1" applyFill="1" applyBorder="1"/>
    <xf numFmtId="0" fontId="19" fillId="12" borderId="36" xfId="0" applyFont="1" applyFill="1" applyBorder="1" applyAlignment="1">
      <alignment horizontal="left" vertical="center"/>
    </xf>
    <xf numFmtId="0" fontId="19" fillId="12" borderId="49" xfId="0" applyFont="1" applyFill="1" applyBorder="1" applyAlignment="1">
      <alignment wrapText="1"/>
    </xf>
    <xf numFmtId="0" fontId="19" fillId="12" borderId="40" xfId="0" applyFont="1" applyFill="1" applyBorder="1" applyAlignment="1">
      <alignment wrapText="1"/>
    </xf>
    <xf numFmtId="3" fontId="19" fillId="12" borderId="40" xfId="0" applyNumberFormat="1" applyFont="1" applyFill="1" applyBorder="1" applyAlignment="1">
      <alignment wrapText="1"/>
    </xf>
    <xf numFmtId="0" fontId="19" fillId="12" borderId="63" xfId="0" applyFont="1" applyFill="1" applyBorder="1" applyAlignment="1">
      <alignment horizontal="left" vertical="center"/>
    </xf>
    <xf numFmtId="0" fontId="19" fillId="26" borderId="64" xfId="0" applyFont="1" applyFill="1" applyBorder="1" applyAlignment="1">
      <alignment horizontal="left" vertical="center"/>
    </xf>
    <xf numFmtId="0" fontId="19" fillId="26" borderId="64" xfId="0" applyFont="1" applyFill="1" applyBorder="1" applyAlignment="1">
      <alignment horizontal="center" vertical="center"/>
    </xf>
    <xf numFmtId="0" fontId="93" fillId="26" borderId="64" xfId="0" applyFont="1" applyFill="1" applyBorder="1"/>
    <xf numFmtId="3" fontId="93" fillId="26" borderId="64" xfId="0" applyNumberFormat="1" applyFont="1" applyFill="1" applyBorder="1"/>
    <xf numFmtId="3" fontId="93" fillId="26" borderId="65" xfId="0" applyNumberFormat="1" applyFont="1" applyFill="1" applyBorder="1"/>
    <xf numFmtId="0" fontId="94" fillId="18" borderId="64" xfId="0" applyFont="1" applyFill="1" applyBorder="1" applyAlignment="1">
      <alignment horizontal="center" vertical="center"/>
    </xf>
    <xf numFmtId="0" fontId="75" fillId="18" borderId="64" xfId="0" applyFont="1" applyFill="1" applyBorder="1"/>
    <xf numFmtId="3" fontId="75" fillId="18" borderId="64" xfId="0" applyNumberFormat="1" applyFont="1" applyFill="1" applyBorder="1"/>
    <xf numFmtId="3" fontId="75" fillId="18" borderId="65" xfId="0" applyNumberFormat="1" applyFont="1" applyFill="1" applyBorder="1"/>
    <xf numFmtId="0" fontId="75" fillId="26" borderId="36" xfId="0" applyFont="1" applyFill="1" applyBorder="1" applyAlignment="1">
      <alignment horizontal="left" vertical="center" wrapText="1"/>
    </xf>
    <xf numFmtId="0" fontId="75" fillId="26" borderId="55" xfId="0" applyFont="1" applyFill="1" applyBorder="1" applyAlignment="1">
      <alignment horizontal="center" vertical="center" wrapText="1"/>
    </xf>
    <xf numFmtId="0" fontId="75" fillId="26" borderId="55" xfId="0" applyFont="1" applyFill="1" applyBorder="1" applyAlignment="1">
      <alignment wrapText="1"/>
    </xf>
    <xf numFmtId="0" fontId="75" fillId="26" borderId="37" xfId="0" applyFont="1" applyFill="1" applyBorder="1" applyAlignment="1">
      <alignment wrapText="1"/>
    </xf>
    <xf numFmtId="3" fontId="27" fillId="12" borderId="40" xfId="0" applyNumberFormat="1" applyFont="1" applyFill="1" applyBorder="1" applyAlignment="1">
      <alignment wrapText="1"/>
    </xf>
    <xf numFmtId="3" fontId="91" fillId="12" borderId="49" xfId="0" applyNumberFormat="1" applyFont="1" applyFill="1" applyBorder="1" applyAlignment="1">
      <alignment wrapText="1"/>
    </xf>
    <xf numFmtId="3" fontId="13" fillId="12" borderId="49" xfId="0" applyNumberFormat="1" applyFont="1" applyFill="1" applyBorder="1" applyAlignment="1">
      <alignment wrapText="1"/>
    </xf>
    <xf numFmtId="3" fontId="13" fillId="12" borderId="40" xfId="0" applyNumberFormat="1" applyFont="1" applyFill="1" applyBorder="1" applyAlignment="1">
      <alignment wrapText="1"/>
    </xf>
    <xf numFmtId="0" fontId="27" fillId="26" borderId="39" xfId="0" applyFont="1" applyFill="1" applyBorder="1" applyAlignment="1">
      <alignment horizontal="left" vertical="center" wrapText="1"/>
    </xf>
    <xf numFmtId="0" fontId="75" fillId="26" borderId="49" xfId="0" applyFont="1" applyFill="1" applyBorder="1" applyAlignment="1">
      <alignment horizontal="center" vertical="center" wrapText="1"/>
    </xf>
    <xf numFmtId="3" fontId="75" fillId="26" borderId="49" xfId="0" applyNumberFormat="1" applyFont="1" applyFill="1" applyBorder="1" applyAlignment="1">
      <alignment wrapText="1"/>
    </xf>
    <xf numFmtId="3" fontId="75" fillId="26" borderId="40" xfId="0" applyNumberFormat="1" applyFont="1" applyFill="1" applyBorder="1" applyAlignment="1">
      <alignment wrapText="1"/>
    </xf>
    <xf numFmtId="0" fontId="27" fillId="26" borderId="63" xfId="0" applyFont="1" applyFill="1" applyBorder="1" applyAlignment="1">
      <alignment horizontal="left" vertical="center"/>
    </xf>
    <xf numFmtId="0" fontId="0" fillId="0" borderId="0" xfId="0" applyAlignment="1">
      <alignment horizontal="left" vertical="center"/>
    </xf>
    <xf numFmtId="0" fontId="19" fillId="0" borderId="0" xfId="0" applyFont="1" applyAlignment="1">
      <alignment wrapText="1"/>
    </xf>
    <xf numFmtId="3" fontId="19" fillId="6" borderId="64" xfId="0" applyNumberFormat="1" applyFont="1" applyFill="1" applyBorder="1" applyAlignment="1">
      <alignment wrapText="1"/>
    </xf>
    <xf numFmtId="3" fontId="93" fillId="26" borderId="57" xfId="0" applyNumberFormat="1" applyFont="1" applyFill="1" applyBorder="1"/>
    <xf numFmtId="3" fontId="19" fillId="18" borderId="56" xfId="0" applyNumberFormat="1" applyFont="1" applyFill="1" applyBorder="1" applyAlignment="1">
      <alignment wrapText="1"/>
    </xf>
    <xf numFmtId="3" fontId="19" fillId="18" borderId="55" xfId="0" applyNumberFormat="1" applyFont="1" applyFill="1" applyBorder="1" applyAlignment="1">
      <alignment wrapText="1"/>
    </xf>
    <xf numFmtId="0" fontId="19" fillId="18" borderId="36" xfId="0" applyFont="1" applyFill="1" applyBorder="1" applyAlignment="1">
      <alignment horizontal="left" vertical="center"/>
    </xf>
    <xf numFmtId="0" fontId="92" fillId="18" borderId="55" xfId="0" applyFont="1" applyFill="1" applyBorder="1" applyAlignment="1">
      <alignment horizontal="left" vertical="center" wrapText="1"/>
    </xf>
    <xf numFmtId="0" fontId="92" fillId="18" borderId="55" xfId="0" applyFont="1" applyFill="1" applyBorder="1" applyAlignment="1">
      <alignment horizontal="center" vertical="center" wrapText="1"/>
    </xf>
    <xf numFmtId="0" fontId="92" fillId="18" borderId="55" xfId="0" applyFont="1" applyFill="1" applyBorder="1" applyAlignment="1">
      <alignment wrapText="1"/>
    </xf>
    <xf numFmtId="0" fontId="92" fillId="18" borderId="37" xfId="0" applyFont="1" applyFill="1" applyBorder="1" applyAlignment="1">
      <alignment wrapText="1"/>
    </xf>
    <xf numFmtId="0" fontId="19" fillId="0" borderId="49" xfId="0" applyFont="1" applyBorder="1" applyAlignment="1">
      <alignment wrapText="1"/>
    </xf>
    <xf numFmtId="3" fontId="19" fillId="0" borderId="49" xfId="0" applyNumberFormat="1" applyFont="1" applyBorder="1" applyAlignment="1">
      <alignment wrapText="1"/>
    </xf>
    <xf numFmtId="0" fontId="19" fillId="0" borderId="40" xfId="0" applyFont="1" applyBorder="1" applyAlignment="1">
      <alignment wrapText="1"/>
    </xf>
    <xf numFmtId="3" fontId="19" fillId="0" borderId="40" xfId="0" applyNumberFormat="1" applyFont="1" applyBorder="1" applyAlignment="1">
      <alignment wrapText="1"/>
    </xf>
    <xf numFmtId="0" fontId="19" fillId="0" borderId="64" xfId="0" applyFont="1" applyBorder="1" applyAlignment="1">
      <alignment wrapText="1"/>
    </xf>
    <xf numFmtId="3" fontId="19" fillId="0" borderId="64" xfId="0" applyNumberFormat="1" applyFont="1" applyBorder="1" applyAlignment="1">
      <alignment wrapText="1"/>
    </xf>
    <xf numFmtId="0" fontId="19" fillId="26" borderId="0" xfId="0" applyFont="1" applyFill="1" applyAlignment="1">
      <alignment horizontal="center" vertical="center"/>
    </xf>
    <xf numFmtId="0" fontId="93" fillId="26" borderId="56" xfId="0" applyFont="1" applyFill="1" applyBorder="1"/>
    <xf numFmtId="3" fontId="93" fillId="26" borderId="56" xfId="0" applyNumberFormat="1" applyFont="1" applyFill="1" applyBorder="1"/>
    <xf numFmtId="0" fontId="19" fillId="0" borderId="63" xfId="0" applyFont="1" applyBorder="1" applyAlignment="1">
      <alignment horizontal="left" vertical="center"/>
    </xf>
    <xf numFmtId="0" fontId="19" fillId="0" borderId="49" xfId="0" applyFont="1" applyBorder="1" applyAlignment="1">
      <alignment horizontal="center" vertical="center" wrapText="1"/>
    </xf>
    <xf numFmtId="0" fontId="19" fillId="0" borderId="49" xfId="0" applyFont="1" applyBorder="1" applyAlignment="1">
      <alignment horizontal="center" wrapText="1"/>
    </xf>
    <xf numFmtId="0" fontId="90" fillId="0" borderId="49" xfId="0" applyFont="1" applyBorder="1" applyAlignment="1">
      <alignment horizontal="center" vertical="center" wrapText="1"/>
    </xf>
    <xf numFmtId="3" fontId="93" fillId="0" borderId="49" xfId="0" applyNumberFormat="1" applyFont="1" applyBorder="1" applyAlignment="1">
      <alignment wrapText="1"/>
    </xf>
    <xf numFmtId="3" fontId="93" fillId="0" borderId="40" xfId="0" applyNumberFormat="1" applyFont="1" applyBorder="1" applyAlignment="1">
      <alignment wrapText="1"/>
    </xf>
    <xf numFmtId="0" fontId="19" fillId="0" borderId="39" xfId="0" applyFont="1" applyBorder="1" applyAlignment="1">
      <alignment horizontal="left" vertical="center"/>
    </xf>
    <xf numFmtId="0" fontId="19" fillId="0" borderId="49" xfId="0" applyFont="1" applyBorder="1" applyAlignment="1">
      <alignment horizontal="left" vertical="center" wrapText="1"/>
    </xf>
    <xf numFmtId="0" fontId="92" fillId="6" borderId="49" xfId="0" applyFont="1" applyFill="1" applyBorder="1" applyAlignment="1">
      <alignment horizontal="center" vertical="center" wrapText="1"/>
    </xf>
    <xf numFmtId="3" fontId="92" fillId="6" borderId="49" xfId="0" applyNumberFormat="1" applyFont="1" applyFill="1" applyBorder="1" applyAlignment="1">
      <alignment wrapText="1"/>
    </xf>
    <xf numFmtId="3" fontId="92" fillId="6" borderId="40" xfId="0" applyNumberFormat="1" applyFont="1" applyFill="1" applyBorder="1" applyAlignment="1">
      <alignment wrapText="1"/>
    </xf>
    <xf numFmtId="0" fontId="19" fillId="0" borderId="64" xfId="0" applyFont="1" applyBorder="1" applyAlignment="1">
      <alignment horizontal="left" vertical="center"/>
    </xf>
    <xf numFmtId="0" fontId="92" fillId="6" borderId="64" xfId="0" applyFont="1" applyFill="1" applyBorder="1" applyAlignment="1">
      <alignment horizontal="center" vertical="center"/>
    </xf>
    <xf numFmtId="0" fontId="93" fillId="6" borderId="64" xfId="0" applyFont="1" applyFill="1" applyBorder="1"/>
    <xf numFmtId="3" fontId="93" fillId="6" borderId="64" xfId="0" applyNumberFormat="1" applyFont="1" applyFill="1" applyBorder="1"/>
    <xf numFmtId="3" fontId="93" fillId="6" borderId="65" xfId="0" applyNumberFormat="1" applyFont="1" applyFill="1" applyBorder="1"/>
    <xf numFmtId="0" fontId="19" fillId="0" borderId="49" xfId="0" applyFont="1" applyBorder="1" applyAlignment="1">
      <alignment horizontal="left" wrapText="1"/>
    </xf>
    <xf numFmtId="0" fontId="90" fillId="0" borderId="49" xfId="0" applyFont="1" applyBorder="1" applyAlignment="1">
      <alignment horizontal="left" wrapText="1"/>
    </xf>
    <xf numFmtId="0" fontId="19" fillId="26" borderId="63" xfId="0" applyFont="1" applyFill="1" applyBorder="1" applyAlignment="1">
      <alignment horizontal="left" vertical="center"/>
    </xf>
    <xf numFmtId="0" fontId="19" fillId="26" borderId="64" xfId="0" applyFont="1" applyFill="1" applyBorder="1"/>
    <xf numFmtId="0" fontId="19" fillId="0" borderId="64" xfId="0" applyFont="1" applyBorder="1"/>
    <xf numFmtId="0" fontId="93" fillId="0" borderId="64" xfId="0" applyFont="1" applyBorder="1"/>
    <xf numFmtId="3" fontId="93" fillId="0" borderId="64" xfId="0" applyNumberFormat="1" applyFont="1" applyBorder="1"/>
    <xf numFmtId="3" fontId="93" fillId="0" borderId="65" xfId="0" applyNumberFormat="1" applyFont="1" applyBorder="1"/>
    <xf numFmtId="0" fontId="19" fillId="18" borderId="0" xfId="0" applyFont="1" applyFill="1" applyAlignment="1">
      <alignment horizontal="left" vertical="center"/>
    </xf>
    <xf numFmtId="0" fontId="92" fillId="18" borderId="35" xfId="0" applyFont="1" applyFill="1" applyBorder="1" applyAlignment="1">
      <alignment horizontal="left" vertical="center" wrapText="1"/>
    </xf>
    <xf numFmtId="0" fontId="92" fillId="18" borderId="44" xfId="0" applyFont="1" applyFill="1" applyBorder="1" applyAlignment="1">
      <alignment wrapText="1"/>
    </xf>
    <xf numFmtId="0" fontId="92" fillId="18" borderId="49" xfId="0" applyFont="1" applyFill="1" applyBorder="1" applyAlignment="1">
      <alignment wrapText="1"/>
    </xf>
    <xf numFmtId="3" fontId="19" fillId="0" borderId="0" xfId="0" applyNumberFormat="1" applyFont="1" applyAlignment="1">
      <alignment wrapText="1"/>
    </xf>
    <xf numFmtId="0" fontId="19" fillId="0" borderId="57" xfId="0" applyFont="1" applyBorder="1" applyAlignment="1">
      <alignment wrapText="1"/>
    </xf>
    <xf numFmtId="0" fontId="97" fillId="27" borderId="0" xfId="0" applyFont="1" applyFill="1" applyAlignment="1">
      <alignment horizontal="left" vertical="center"/>
    </xf>
    <xf numFmtId="0" fontId="97" fillId="27" borderId="0" xfId="0" applyFont="1" applyFill="1" applyAlignment="1">
      <alignment horizontal="center" vertical="center"/>
    </xf>
    <xf numFmtId="0" fontId="3" fillId="27" borderId="0" xfId="0" applyFont="1" applyFill="1"/>
    <xf numFmtId="0" fontId="19" fillId="18" borderId="7" xfId="0" applyFont="1" applyFill="1" applyBorder="1"/>
    <xf numFmtId="0" fontId="92" fillId="18" borderId="6" xfId="0" applyFont="1" applyFill="1" applyBorder="1" applyAlignment="1">
      <alignment wrapText="1"/>
    </xf>
    <xf numFmtId="0" fontId="92" fillId="18" borderId="7" xfId="0" applyFont="1" applyFill="1" applyBorder="1" applyAlignment="1">
      <alignment wrapText="1"/>
    </xf>
    <xf numFmtId="0" fontId="92" fillId="18" borderId="30" xfId="0" applyFont="1" applyFill="1" applyBorder="1" applyAlignment="1">
      <alignment wrapText="1"/>
    </xf>
    <xf numFmtId="0" fontId="92" fillId="18" borderId="32" xfId="0" applyFont="1" applyFill="1" applyBorder="1" applyAlignment="1">
      <alignment wrapText="1"/>
    </xf>
    <xf numFmtId="0" fontId="19" fillId="0" borderId="6" xfId="0" applyFont="1" applyBorder="1" applyAlignment="1">
      <alignment wrapText="1"/>
    </xf>
    <xf numFmtId="3" fontId="19" fillId="0" borderId="6" xfId="0" applyNumberFormat="1" applyFont="1" applyBorder="1" applyAlignment="1">
      <alignment wrapText="1"/>
    </xf>
    <xf numFmtId="0" fontId="19" fillId="0" borderId="8" xfId="0" applyFont="1" applyBorder="1" applyAlignment="1">
      <alignment wrapText="1"/>
    </xf>
    <xf numFmtId="0" fontId="19" fillId="0" borderId="44" xfId="0" applyFont="1" applyBorder="1" applyAlignment="1">
      <alignment wrapText="1"/>
    </xf>
    <xf numFmtId="3" fontId="19" fillId="0" borderId="35" xfId="0" applyNumberFormat="1" applyFont="1" applyBorder="1" applyAlignment="1">
      <alignment wrapText="1"/>
    </xf>
    <xf numFmtId="3" fontId="19" fillId="0" borderId="42" xfId="0" applyNumberFormat="1" applyFont="1" applyBorder="1" applyAlignment="1">
      <alignment wrapText="1"/>
    </xf>
    <xf numFmtId="0" fontId="19" fillId="0" borderId="2" xfId="0" applyFont="1" applyBorder="1" applyAlignment="1">
      <alignment horizontal="left" vertical="center"/>
    </xf>
    <xf numFmtId="0" fontId="19" fillId="6" borderId="3" xfId="0" applyFont="1" applyFill="1" applyBorder="1" applyAlignment="1">
      <alignment horizontal="left" vertical="center"/>
    </xf>
    <xf numFmtId="0" fontId="19" fillId="6" borderId="3" xfId="0" applyFont="1" applyFill="1" applyBorder="1"/>
    <xf numFmtId="0" fontId="93" fillId="6" borderId="34" xfId="0" applyFont="1" applyFill="1" applyBorder="1"/>
    <xf numFmtId="3" fontId="93" fillId="6" borderId="34" xfId="0" applyNumberFormat="1" applyFont="1" applyFill="1" applyBorder="1"/>
    <xf numFmtId="3" fontId="93" fillId="6" borderId="48" xfId="0" applyNumberFormat="1" applyFont="1" applyFill="1" applyBorder="1"/>
    <xf numFmtId="0" fontId="93" fillId="0" borderId="0" xfId="0" applyFont="1" applyAlignment="1">
      <alignment horizontal="right" vertical="center"/>
    </xf>
    <xf numFmtId="0" fontId="19" fillId="0" borderId="0" xfId="0" applyFont="1" applyAlignment="1">
      <alignment horizontal="left"/>
    </xf>
    <xf numFmtId="0" fontId="92" fillId="0" borderId="0" xfId="0" applyFont="1" applyAlignment="1">
      <alignment horizontal="right" vertical="center"/>
    </xf>
    <xf numFmtId="0" fontId="19" fillId="18" borderId="7" xfId="0" applyFont="1" applyFill="1" applyBorder="1" applyAlignment="1">
      <alignment horizontal="left" vertical="center"/>
    </xf>
    <xf numFmtId="0" fontId="92" fillId="18" borderId="43" xfId="0" applyFont="1" applyFill="1" applyBorder="1" applyAlignment="1">
      <alignment horizontal="left" vertical="center" wrapText="1"/>
    </xf>
    <xf numFmtId="0" fontId="92" fillId="18" borderId="35" xfId="0" applyFont="1" applyFill="1" applyBorder="1" applyAlignment="1">
      <alignment wrapText="1"/>
    </xf>
    <xf numFmtId="0" fontId="19" fillId="0" borderId="22" xfId="0" applyFont="1" applyBorder="1" applyAlignment="1">
      <alignment horizontal="left" vertical="center"/>
    </xf>
    <xf numFmtId="0" fontId="19" fillId="6" borderId="2" xfId="0" applyFont="1" applyFill="1" applyBorder="1" applyAlignment="1">
      <alignment horizontal="left" vertical="center"/>
    </xf>
    <xf numFmtId="0" fontId="19" fillId="6" borderId="3" xfId="0" applyFont="1" applyFill="1" applyBorder="1" applyAlignment="1">
      <alignment horizontal="center" vertical="center"/>
    </xf>
    <xf numFmtId="0" fontId="92" fillId="18" borderId="6" xfId="0" applyFont="1" applyFill="1" applyBorder="1" applyAlignment="1">
      <alignment horizontal="left" vertical="center" wrapText="1"/>
    </xf>
    <xf numFmtId="0" fontId="92" fillId="18" borderId="30" xfId="0" applyFont="1" applyFill="1" applyBorder="1" applyAlignment="1">
      <alignment horizontal="center" vertical="center" wrapText="1"/>
    </xf>
    <xf numFmtId="0" fontId="92" fillId="18" borderId="70" xfId="0" applyFont="1" applyFill="1" applyBorder="1" applyAlignment="1">
      <alignment wrapText="1"/>
    </xf>
    <xf numFmtId="3" fontId="19" fillId="0" borderId="0" xfId="0" applyNumberFormat="1" applyFont="1" applyBorder="1" applyAlignment="1">
      <alignment wrapText="1"/>
    </xf>
    <xf numFmtId="0" fontId="19" fillId="0" borderId="26" xfId="0" applyFont="1" applyBorder="1" applyAlignment="1">
      <alignment wrapText="1"/>
    </xf>
    <xf numFmtId="0" fontId="19" fillId="6" borderId="19" xfId="0" applyFont="1" applyFill="1" applyBorder="1" applyAlignment="1">
      <alignment horizontal="left" vertical="center"/>
    </xf>
    <xf numFmtId="0" fontId="19" fillId="6" borderId="19" xfId="0" applyFont="1" applyFill="1" applyBorder="1" applyAlignment="1">
      <alignment horizontal="center" vertical="center"/>
    </xf>
    <xf numFmtId="0" fontId="19" fillId="6" borderId="64" xfId="0" applyFont="1" applyFill="1" applyBorder="1" applyAlignment="1">
      <alignment horizontal="left" vertical="center"/>
    </xf>
    <xf numFmtId="0" fontId="19" fillId="6" borderId="64" xfId="0" applyFont="1" applyFill="1" applyBorder="1" applyAlignment="1">
      <alignment horizontal="center" vertical="center"/>
    </xf>
    <xf numFmtId="0" fontId="19" fillId="12" borderId="0" xfId="0" applyFont="1" applyFill="1" applyAlignment="1">
      <alignment horizontal="center" vertical="center"/>
    </xf>
    <xf numFmtId="0" fontId="93" fillId="12" borderId="0" xfId="0" applyFont="1" applyFill="1" applyBorder="1"/>
    <xf numFmtId="3" fontId="93" fillId="12" borderId="0" xfId="0" applyNumberFormat="1" applyFont="1" applyFill="1" applyBorder="1"/>
    <xf numFmtId="0" fontId="100" fillId="0" borderId="0" xfId="0" applyNumberFormat="1" applyFont="1" applyFill="1" applyBorder="1" applyAlignment="1">
      <alignment vertical="center" wrapText="1"/>
    </xf>
    <xf numFmtId="0" fontId="19" fillId="6" borderId="49" xfId="0" applyFont="1" applyFill="1" applyBorder="1" applyAlignment="1">
      <alignment horizontal="left" vertical="center" wrapText="1"/>
    </xf>
    <xf numFmtId="0" fontId="19" fillId="6" borderId="49" xfId="0" applyFont="1" applyFill="1" applyBorder="1" applyAlignment="1">
      <alignment horizontal="center" vertical="center" wrapText="1"/>
    </xf>
    <xf numFmtId="3" fontId="19" fillId="6" borderId="49" xfId="0" applyNumberFormat="1" applyFont="1" applyFill="1" applyBorder="1" applyAlignment="1">
      <alignment wrapText="1"/>
    </xf>
    <xf numFmtId="3" fontId="19" fillId="6" borderId="40" xfId="0" applyNumberFormat="1" applyFont="1" applyFill="1" applyBorder="1" applyAlignment="1">
      <alignment wrapText="1"/>
    </xf>
    <xf numFmtId="0" fontId="19" fillId="0" borderId="64" xfId="0" applyFont="1" applyBorder="1" applyAlignment="1">
      <alignment horizontal="center" vertical="center"/>
    </xf>
    <xf numFmtId="0" fontId="19" fillId="0" borderId="0" xfId="0" applyFont="1" applyAlignment="1">
      <alignment horizontal="center" vertical="center"/>
    </xf>
    <xf numFmtId="0" fontId="13" fillId="0" borderId="0" xfId="0" applyFont="1" applyBorder="1"/>
    <xf numFmtId="3" fontId="13" fillId="0" borderId="0" xfId="0" applyNumberFormat="1" applyFont="1" applyBorder="1"/>
    <xf numFmtId="0" fontId="19" fillId="0" borderId="49" xfId="0" applyFont="1" applyBorder="1" applyAlignment="1">
      <alignment horizontal="left" vertical="center"/>
    </xf>
    <xf numFmtId="0" fontId="19" fillId="0" borderId="49" xfId="0" applyFont="1" applyBorder="1" applyAlignment="1">
      <alignment horizontal="center" vertical="center"/>
    </xf>
    <xf numFmtId="0" fontId="93" fillId="0" borderId="49" xfId="0" applyFont="1" applyBorder="1"/>
    <xf numFmtId="3" fontId="93" fillId="0" borderId="49" xfId="0" applyNumberFormat="1" applyFont="1" applyBorder="1"/>
    <xf numFmtId="3" fontId="93" fillId="0" borderId="40" xfId="0" applyNumberFormat="1" applyFont="1" applyBorder="1"/>
    <xf numFmtId="0" fontId="69" fillId="27" borderId="0" xfId="0" applyFont="1" applyFill="1" applyAlignment="1">
      <alignment horizontal="left" vertical="center"/>
    </xf>
    <xf numFmtId="0" fontId="69" fillId="27" borderId="0" xfId="0" applyFont="1" applyFill="1" applyAlignment="1">
      <alignment horizontal="center" vertical="center"/>
    </xf>
    <xf numFmtId="0" fontId="30" fillId="0" borderId="27" xfId="0" applyFont="1" applyBorder="1" applyAlignment="1">
      <alignment vertical="center" wrapText="1" shrinkToFit="1"/>
    </xf>
    <xf numFmtId="0" fontId="30" fillId="0" borderId="0" xfId="0" applyFont="1" applyBorder="1" applyAlignment="1">
      <alignment vertical="center" wrapText="1" shrinkToFit="1"/>
    </xf>
    <xf numFmtId="0" fontId="92" fillId="0" borderId="56" xfId="0" applyFont="1" applyBorder="1" applyAlignment="1">
      <alignment vertical="center" wrapText="1"/>
    </xf>
    <xf numFmtId="0" fontId="15" fillId="0" borderId="0" xfId="0" applyFont="1" applyBorder="1" applyAlignment="1">
      <alignment vertical="center" wrapText="1" shrinkToFit="1"/>
    </xf>
    <xf numFmtId="0" fontId="30" fillId="0" borderId="0" xfId="0" applyFont="1" applyBorder="1" applyAlignment="1">
      <alignment vertical="center" wrapText="1" shrinkToFit="1"/>
    </xf>
    <xf numFmtId="0" fontId="30" fillId="0" borderId="0" xfId="0" applyFont="1" applyBorder="1" applyAlignment="1">
      <alignment horizontal="center" vertical="center" wrapText="1" shrinkToFit="1"/>
    </xf>
    <xf numFmtId="0" fontId="19" fillId="0" borderId="0" xfId="0" applyFont="1" applyAlignment="1">
      <alignment wrapText="1"/>
    </xf>
    <xf numFmtId="0" fontId="92" fillId="18" borderId="31" xfId="0" applyFont="1" applyFill="1" applyBorder="1" applyAlignment="1">
      <alignment wrapText="1"/>
    </xf>
    <xf numFmtId="3" fontId="19" fillId="0" borderId="51" xfId="0" applyNumberFormat="1" applyFont="1" applyBorder="1" applyAlignment="1">
      <alignment wrapText="1"/>
    </xf>
    <xf numFmtId="3" fontId="19" fillId="0" borderId="47" xfId="0" applyNumberFormat="1" applyFont="1" applyBorder="1" applyAlignment="1">
      <alignment wrapText="1"/>
    </xf>
    <xf numFmtId="3" fontId="93" fillId="6" borderId="9" xfId="0" applyNumberFormat="1" applyFont="1" applyFill="1" applyBorder="1"/>
    <xf numFmtId="0" fontId="92" fillId="18" borderId="38" xfId="0" applyFont="1" applyFill="1" applyBorder="1" applyAlignment="1">
      <alignment wrapText="1"/>
    </xf>
    <xf numFmtId="3" fontId="93" fillId="6" borderId="68" xfId="0" applyNumberFormat="1" applyFont="1" applyFill="1" applyBorder="1"/>
    <xf numFmtId="0" fontId="19" fillId="0" borderId="51" xfId="0" applyFont="1" applyBorder="1" applyAlignment="1">
      <alignment wrapText="1"/>
    </xf>
    <xf numFmtId="3" fontId="93" fillId="0" borderId="51" xfId="0" applyNumberFormat="1" applyFont="1" applyBorder="1" applyAlignment="1">
      <alignment wrapText="1"/>
    </xf>
    <xf numFmtId="3" fontId="19" fillId="6" borderId="51" xfId="0" applyNumberFormat="1" applyFont="1" applyFill="1" applyBorder="1" applyAlignment="1">
      <alignment wrapText="1"/>
    </xf>
    <xf numFmtId="0" fontId="75" fillId="26" borderId="38" xfId="0" applyFont="1" applyFill="1" applyBorder="1" applyAlignment="1">
      <alignment wrapText="1"/>
    </xf>
    <xf numFmtId="3" fontId="27" fillId="12" borderId="51" xfId="0" applyNumberFormat="1" applyFont="1" applyFill="1" applyBorder="1" applyAlignment="1">
      <alignment wrapText="1"/>
    </xf>
    <xf numFmtId="3" fontId="13" fillId="12" borderId="51" xfId="0" applyNumberFormat="1" applyFont="1" applyFill="1" applyBorder="1" applyAlignment="1">
      <alignment wrapText="1"/>
    </xf>
    <xf numFmtId="3" fontId="75" fillId="26" borderId="51" xfId="0" applyNumberFormat="1" applyFont="1" applyFill="1" applyBorder="1" applyAlignment="1">
      <alignment wrapText="1"/>
    </xf>
    <xf numFmtId="3" fontId="75" fillId="18" borderId="68" xfId="0" applyNumberFormat="1" applyFont="1" applyFill="1" applyBorder="1"/>
    <xf numFmtId="0" fontId="19" fillId="12" borderId="51" xfId="0" applyFont="1" applyFill="1" applyBorder="1" applyAlignment="1">
      <alignment wrapText="1"/>
    </xf>
    <xf numFmtId="0" fontId="72" fillId="0" borderId="47" xfId="0" applyFont="1" applyBorder="1"/>
    <xf numFmtId="0" fontId="89" fillId="6" borderId="51" xfId="0" applyFont="1" applyFill="1" applyBorder="1" applyAlignment="1">
      <alignment wrapText="1"/>
    </xf>
    <xf numFmtId="0" fontId="92" fillId="26" borderId="31" xfId="0" applyFont="1" applyFill="1" applyBorder="1" applyAlignment="1">
      <alignment wrapText="1"/>
    </xf>
    <xf numFmtId="3" fontId="103" fillId="0" borderId="49" xfId="0" applyNumberFormat="1" applyFont="1" applyBorder="1" applyAlignment="1">
      <alignment wrapText="1"/>
    </xf>
    <xf numFmtId="0" fontId="103" fillId="0" borderId="49" xfId="0" applyFont="1" applyBorder="1" applyAlignment="1">
      <alignment wrapText="1"/>
    </xf>
    <xf numFmtId="0" fontId="103" fillId="0" borderId="51" xfId="0" applyFont="1" applyBorder="1" applyAlignment="1">
      <alignment wrapText="1"/>
    </xf>
    <xf numFmtId="0" fontId="92" fillId="18" borderId="8" xfId="0" applyFont="1" applyFill="1" applyBorder="1" applyAlignment="1">
      <alignment wrapText="1"/>
    </xf>
    <xf numFmtId="3" fontId="19" fillId="0" borderId="73" xfId="0" applyNumberFormat="1" applyFont="1" applyBorder="1" applyAlignment="1">
      <alignment wrapText="1"/>
    </xf>
    <xf numFmtId="3" fontId="19" fillId="0" borderId="69" xfId="0" applyNumberFormat="1" applyFont="1" applyBorder="1" applyAlignment="1">
      <alignment wrapText="1"/>
    </xf>
    <xf numFmtId="3" fontId="93" fillId="6" borderId="4" xfId="0" applyNumberFormat="1" applyFont="1" applyFill="1" applyBorder="1"/>
    <xf numFmtId="0" fontId="19" fillId="0" borderId="7" xfId="0" applyFont="1" applyBorder="1" applyAlignment="1">
      <alignment wrapText="1"/>
    </xf>
    <xf numFmtId="3" fontId="19" fillId="0" borderId="12" xfId="0" applyNumberFormat="1" applyFont="1" applyBorder="1" applyAlignment="1">
      <alignment wrapText="1"/>
    </xf>
    <xf numFmtId="3" fontId="19" fillId="0" borderId="33" xfId="0" applyNumberFormat="1" applyFont="1" applyBorder="1" applyAlignment="1">
      <alignment wrapText="1"/>
    </xf>
    <xf numFmtId="0" fontId="92" fillId="18" borderId="47" xfId="0" applyFont="1" applyFill="1" applyBorder="1" applyAlignment="1">
      <alignment wrapText="1"/>
    </xf>
    <xf numFmtId="3" fontId="19" fillId="0" borderId="57" xfId="0" applyNumberFormat="1" applyFont="1" applyBorder="1" applyAlignment="1">
      <alignment wrapText="1"/>
    </xf>
    <xf numFmtId="3" fontId="19" fillId="0" borderId="44" xfId="0" applyNumberFormat="1" applyFont="1" applyBorder="1" applyAlignment="1">
      <alignment wrapText="1"/>
    </xf>
    <xf numFmtId="0" fontId="19" fillId="0" borderId="12" xfId="0" applyFont="1" applyBorder="1" applyAlignment="1">
      <alignment wrapText="1"/>
    </xf>
    <xf numFmtId="0" fontId="92" fillId="18" borderId="60" xfId="0" applyFont="1" applyFill="1" applyBorder="1" applyAlignment="1">
      <alignment wrapText="1"/>
    </xf>
    <xf numFmtId="3" fontId="93" fillId="6" borderId="58" xfId="0" applyNumberFormat="1" applyFont="1" applyFill="1" applyBorder="1"/>
    <xf numFmtId="0" fontId="19" fillId="0" borderId="10" xfId="0" applyFont="1" applyBorder="1" applyAlignment="1">
      <alignment wrapText="1"/>
    </xf>
    <xf numFmtId="3" fontId="93" fillId="6" borderId="16" xfId="0" applyNumberFormat="1" applyFont="1" applyFill="1" applyBorder="1"/>
    <xf numFmtId="0" fontId="19" fillId="0" borderId="73" xfId="0" applyFont="1" applyBorder="1" applyAlignment="1">
      <alignment wrapText="1"/>
    </xf>
    <xf numFmtId="3" fontId="93" fillId="0" borderId="73" xfId="0" applyNumberFormat="1" applyFont="1" applyBorder="1" applyAlignment="1">
      <alignment wrapText="1"/>
    </xf>
    <xf numFmtId="3" fontId="19" fillId="6" borderId="73" xfId="0" applyNumberFormat="1" applyFont="1" applyFill="1" applyBorder="1" applyAlignment="1">
      <alignment wrapText="1"/>
    </xf>
    <xf numFmtId="0" fontId="103" fillId="0" borderId="12" xfId="0" applyFont="1" applyBorder="1" applyAlignment="1">
      <alignment wrapText="1"/>
    </xf>
    <xf numFmtId="3" fontId="93" fillId="0" borderId="12" xfId="0" applyNumberFormat="1" applyFont="1" applyBorder="1" applyAlignment="1">
      <alignment wrapText="1"/>
    </xf>
    <xf numFmtId="3" fontId="19" fillId="6" borderId="12" xfId="0" applyNumberFormat="1" applyFont="1" applyFill="1" applyBorder="1" applyAlignment="1">
      <alignment wrapText="1"/>
    </xf>
    <xf numFmtId="0" fontId="75" fillId="26" borderId="60" xfId="0" applyFont="1" applyFill="1" applyBorder="1" applyAlignment="1">
      <alignment wrapText="1"/>
    </xf>
    <xf numFmtId="3" fontId="27" fillId="12" borderId="73" xfId="0" applyNumberFormat="1" applyFont="1" applyFill="1" applyBorder="1" applyAlignment="1">
      <alignment wrapText="1"/>
    </xf>
    <xf numFmtId="3" fontId="13" fillId="12" borderId="73" xfId="0" applyNumberFormat="1" applyFont="1" applyFill="1" applyBorder="1" applyAlignment="1">
      <alignment wrapText="1"/>
    </xf>
    <xf numFmtId="3" fontId="75" fillId="26" borderId="73" xfId="0" applyNumberFormat="1" applyFont="1" applyFill="1" applyBorder="1" applyAlignment="1">
      <alignment wrapText="1"/>
    </xf>
    <xf numFmtId="3" fontId="75" fillId="18" borderId="58" xfId="0" applyNumberFormat="1" applyFont="1" applyFill="1" applyBorder="1"/>
    <xf numFmtId="3" fontId="27" fillId="12" borderId="12" xfId="0" applyNumberFormat="1" applyFont="1" applyFill="1" applyBorder="1" applyAlignment="1">
      <alignment wrapText="1"/>
    </xf>
    <xf numFmtId="3" fontId="75" fillId="26" borderId="12" xfId="0" applyNumberFormat="1" applyFont="1" applyFill="1" applyBorder="1" applyAlignment="1">
      <alignment wrapText="1"/>
    </xf>
    <xf numFmtId="0" fontId="0" fillId="18" borderId="49" xfId="0" applyFill="1" applyBorder="1"/>
    <xf numFmtId="0" fontId="18" fillId="12" borderId="7" xfId="0" applyFont="1" applyFill="1" applyBorder="1" applyAlignment="1">
      <alignment horizontal="center" vertical="center" wrapText="1"/>
    </xf>
    <xf numFmtId="0" fontId="18" fillId="12" borderId="8" xfId="0" applyFont="1" applyFill="1" applyBorder="1" applyAlignment="1">
      <alignment horizontal="center" vertical="center"/>
    </xf>
    <xf numFmtId="0" fontId="18" fillId="5" borderId="5" xfId="0" applyFont="1" applyFill="1" applyBorder="1" applyAlignment="1">
      <alignment horizontal="center" vertical="center" wrapText="1"/>
    </xf>
    <xf numFmtId="3" fontId="15" fillId="0" borderId="36" xfId="0" applyNumberFormat="1" applyFont="1" applyBorder="1"/>
    <xf numFmtId="3" fontId="15" fillId="0" borderId="49" xfId="0" applyNumberFormat="1" applyFont="1" applyBorder="1"/>
    <xf numFmtId="0" fontId="15" fillId="6" borderId="19" xfId="0" applyFont="1" applyFill="1" applyBorder="1"/>
    <xf numFmtId="3" fontId="15" fillId="6" borderId="63" xfId="0" applyNumberFormat="1" applyFont="1" applyFill="1" applyBorder="1"/>
    <xf numFmtId="3" fontId="15" fillId="6" borderId="71" xfId="0" applyNumberFormat="1" applyFont="1" applyFill="1" applyBorder="1"/>
    <xf numFmtId="3" fontId="15" fillId="6" borderId="64" xfId="0" applyNumberFormat="1" applyFont="1" applyFill="1" applyBorder="1"/>
    <xf numFmtId="0" fontId="92" fillId="18" borderId="0" xfId="0" applyFont="1" applyFill="1" applyBorder="1" applyAlignment="1">
      <alignment wrapText="1"/>
    </xf>
    <xf numFmtId="0" fontId="73" fillId="0" borderId="49" xfId="0" applyFont="1" applyBorder="1"/>
    <xf numFmtId="0" fontId="73" fillId="12" borderId="49" xfId="0" applyFont="1" applyFill="1" applyBorder="1" applyAlignment="1">
      <alignment wrapText="1"/>
    </xf>
    <xf numFmtId="3" fontId="30" fillId="12" borderId="49" xfId="0" applyNumberFormat="1" applyFont="1" applyFill="1" applyBorder="1" applyAlignment="1">
      <alignment wrapText="1"/>
    </xf>
    <xf numFmtId="3" fontId="73" fillId="0" borderId="49" xfId="0" applyNumberFormat="1" applyFont="1" applyBorder="1"/>
    <xf numFmtId="0" fontId="34" fillId="6" borderId="49" xfId="0" applyFont="1" applyFill="1" applyBorder="1" applyAlignment="1">
      <alignment horizontal="right"/>
    </xf>
    <xf numFmtId="0" fontId="34" fillId="6" borderId="49" xfId="0" applyFont="1" applyFill="1" applyBorder="1"/>
    <xf numFmtId="3" fontId="34" fillId="6" borderId="49" xfId="0" applyNumberFormat="1" applyFont="1" applyFill="1" applyBorder="1"/>
    <xf numFmtId="3" fontId="34" fillId="6" borderId="51" xfId="0" applyNumberFormat="1" applyFont="1" applyFill="1" applyBorder="1"/>
    <xf numFmtId="0" fontId="73" fillId="0" borderId="49" xfId="0" applyFont="1" applyFill="1" applyBorder="1"/>
    <xf numFmtId="0" fontId="73" fillId="6" borderId="49" xfId="0" applyFont="1" applyFill="1" applyBorder="1"/>
    <xf numFmtId="3" fontId="73" fillId="6" borderId="49" xfId="0" applyNumberFormat="1" applyFont="1" applyFill="1" applyBorder="1"/>
    <xf numFmtId="0" fontId="73" fillId="6" borderId="35" xfId="0" applyFont="1" applyFill="1" applyBorder="1"/>
    <xf numFmtId="3" fontId="73" fillId="6" borderId="35" xfId="0" applyNumberFormat="1" applyFont="1" applyFill="1" applyBorder="1"/>
    <xf numFmtId="3" fontId="73" fillId="6" borderId="47" xfId="0" applyNumberFormat="1" applyFont="1" applyFill="1" applyBorder="1"/>
    <xf numFmtId="0" fontId="34" fillId="26" borderId="49" xfId="0" applyFont="1" applyFill="1" applyBorder="1"/>
    <xf numFmtId="3" fontId="34" fillId="26" borderId="49" xfId="0" applyNumberFormat="1" applyFont="1" applyFill="1" applyBorder="1"/>
    <xf numFmtId="0" fontId="30" fillId="10" borderId="49" xfId="0" applyFont="1" applyFill="1" applyBorder="1" applyAlignment="1">
      <alignment wrapText="1"/>
    </xf>
    <xf numFmtId="0" fontId="73" fillId="10" borderId="0" xfId="0" applyFont="1" applyFill="1"/>
    <xf numFmtId="3" fontId="73" fillId="10" borderId="49" xfId="0" applyNumberFormat="1" applyFont="1" applyFill="1" applyBorder="1"/>
    <xf numFmtId="0" fontId="73" fillId="10" borderId="49" xfId="0" applyFont="1" applyFill="1" applyBorder="1"/>
    <xf numFmtId="0" fontId="30" fillId="12" borderId="0" xfId="0" applyFont="1" applyFill="1" applyAlignment="1">
      <alignment wrapText="1"/>
    </xf>
    <xf numFmtId="0" fontId="73" fillId="0" borderId="49" xfId="0" applyFont="1" applyBorder="1" applyAlignment="1">
      <alignment wrapText="1"/>
    </xf>
    <xf numFmtId="0" fontId="34" fillId="6" borderId="49" xfId="0" applyFont="1" applyFill="1" applyBorder="1" applyAlignment="1">
      <alignment horizontal="right" wrapText="1"/>
    </xf>
    <xf numFmtId="0" fontId="30" fillId="0" borderId="49" xfId="0" applyFont="1" applyBorder="1" applyAlignment="1">
      <alignment wrapText="1"/>
    </xf>
    <xf numFmtId="0" fontId="73" fillId="6" borderId="49" xfId="0" applyFont="1" applyFill="1" applyBorder="1" applyAlignment="1">
      <alignment horizontal="right" wrapText="1"/>
    </xf>
    <xf numFmtId="3" fontId="15" fillId="0" borderId="51" xfId="0" applyNumberFormat="1" applyFont="1" applyBorder="1"/>
    <xf numFmtId="0" fontId="31" fillId="0" borderId="17" xfId="0" applyFont="1" applyBorder="1" applyAlignment="1">
      <alignment horizontal="left" vertical="center" wrapText="1"/>
    </xf>
    <xf numFmtId="0" fontId="4" fillId="0" borderId="0" xfId="0" applyFont="1" applyAlignment="1">
      <alignment horizontal="center"/>
    </xf>
    <xf numFmtId="0" fontId="18" fillId="0" borderId="10" xfId="0" applyFont="1" applyBorder="1" applyAlignment="1">
      <alignment horizontal="left" vertical="center" wrapText="1"/>
    </xf>
    <xf numFmtId="14" fontId="15" fillId="0" borderId="0" xfId="0" applyNumberFormat="1" applyFont="1"/>
    <xf numFmtId="0" fontId="0" fillId="2" borderId="4" xfId="0" applyFill="1" applyBorder="1"/>
    <xf numFmtId="0" fontId="0" fillId="2" borderId="2" xfId="0" applyFill="1" applyBorder="1"/>
    <xf numFmtId="0" fontId="6" fillId="3" borderId="4" xfId="0" applyFont="1" applyFill="1" applyBorder="1" applyAlignment="1">
      <alignment horizontal="center"/>
    </xf>
    <xf numFmtId="0" fontId="33" fillId="4" borderId="7" xfId="0" applyFont="1" applyFill="1" applyBorder="1" applyAlignment="1">
      <alignment horizontal="center" vertical="center" wrapText="1"/>
    </xf>
    <xf numFmtId="0" fontId="33" fillId="4" borderId="8" xfId="0" applyFont="1" applyFill="1" applyBorder="1" applyAlignment="1">
      <alignment horizontal="center" vertical="center" wrapText="1"/>
    </xf>
    <xf numFmtId="0" fontId="33" fillId="24" borderId="5" xfId="0" applyFont="1" applyFill="1" applyBorder="1" applyAlignment="1">
      <alignment horizontal="center" vertical="center" wrapText="1"/>
    </xf>
    <xf numFmtId="0" fontId="33" fillId="5" borderId="5" xfId="0" applyFont="1" applyFill="1" applyBorder="1" applyAlignment="1">
      <alignment horizontal="center" vertical="center" wrapText="1"/>
    </xf>
    <xf numFmtId="0" fontId="33" fillId="24" borderId="7" xfId="0" applyFont="1" applyFill="1" applyBorder="1" applyAlignment="1">
      <alignment horizontal="center" vertical="center" wrapText="1"/>
    </xf>
    <xf numFmtId="0" fontId="33" fillId="6" borderId="2" xfId="0"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7" borderId="8" xfId="0" applyFont="1" applyFill="1" applyBorder="1" applyAlignment="1">
      <alignment horizontal="center" vertical="center" wrapText="1"/>
    </xf>
    <xf numFmtId="0" fontId="33" fillId="7" borderId="1" xfId="0" applyFont="1" applyFill="1" applyBorder="1" applyAlignment="1">
      <alignment horizontal="center" vertical="center" wrapText="1"/>
    </xf>
    <xf numFmtId="0" fontId="33" fillId="7" borderId="6" xfId="0" applyFont="1" applyFill="1" applyBorder="1" applyAlignment="1">
      <alignment horizontal="center" vertical="center" wrapText="1"/>
    </xf>
    <xf numFmtId="0" fontId="33" fillId="8" borderId="7" xfId="0" applyFont="1" applyFill="1" applyBorder="1" applyAlignment="1">
      <alignment horizontal="center" vertical="center" wrapText="1"/>
    </xf>
    <xf numFmtId="0" fontId="33" fillId="6" borderId="7" xfId="0" applyFont="1" applyFill="1" applyBorder="1" applyAlignment="1">
      <alignment horizontal="center" vertical="center" wrapText="1"/>
    </xf>
    <xf numFmtId="0" fontId="33" fillId="8" borderId="1" xfId="0" applyFont="1" applyFill="1" applyBorder="1" applyAlignment="1">
      <alignment horizontal="center" vertical="center" wrapText="1"/>
    </xf>
    <xf numFmtId="0" fontId="33" fillId="8" borderId="2" xfId="0" applyFont="1" applyFill="1" applyBorder="1" applyAlignment="1">
      <alignment horizontal="center" vertical="center" wrapText="1"/>
    </xf>
    <xf numFmtId="0" fontId="33" fillId="9" borderId="2" xfId="0" applyFont="1" applyFill="1" applyBorder="1" applyAlignment="1">
      <alignment horizontal="center" vertical="center" wrapText="1"/>
    </xf>
    <xf numFmtId="0" fontId="33" fillId="6" borderId="9" xfId="0" applyFont="1" applyFill="1" applyBorder="1" applyAlignment="1">
      <alignment horizontal="center" vertical="center" wrapText="1"/>
    </xf>
    <xf numFmtId="0" fontId="33" fillId="9" borderId="7" xfId="0" applyFont="1" applyFill="1" applyBorder="1" applyAlignment="1">
      <alignment horizontal="center" vertical="center" wrapText="1"/>
    </xf>
    <xf numFmtId="0" fontId="33" fillId="10" borderId="1" xfId="0" applyFont="1" applyFill="1" applyBorder="1" applyAlignment="1">
      <alignment horizontal="center" vertical="center" wrapText="1"/>
    </xf>
    <xf numFmtId="0" fontId="104" fillId="5" borderId="7" xfId="0" applyFont="1" applyFill="1" applyBorder="1" applyAlignment="1">
      <alignment horizontal="center" vertical="center" wrapText="1"/>
    </xf>
    <xf numFmtId="3" fontId="33" fillId="18" borderId="11" xfId="0" applyNumberFormat="1" applyFont="1" applyFill="1" applyBorder="1" applyAlignment="1">
      <alignment horizontal="center" vertical="center"/>
    </xf>
    <xf numFmtId="3" fontId="33" fillId="18" borderId="33" xfId="0" applyNumberFormat="1" applyFont="1" applyFill="1" applyBorder="1" applyAlignment="1">
      <alignment horizontal="center" vertical="center"/>
    </xf>
    <xf numFmtId="3" fontId="33" fillId="18" borderId="17" xfId="0" applyNumberFormat="1" applyFont="1" applyFill="1" applyBorder="1" applyAlignment="1">
      <alignment horizontal="center" vertical="center"/>
    </xf>
    <xf numFmtId="3" fontId="30" fillId="18" borderId="1" xfId="0" applyNumberFormat="1" applyFont="1" applyFill="1" applyBorder="1" applyAlignment="1">
      <alignment horizontal="center" vertical="center"/>
    </xf>
    <xf numFmtId="3" fontId="105" fillId="12" borderId="7" xfId="0" applyNumberFormat="1" applyFont="1" applyFill="1" applyBorder="1" applyAlignment="1">
      <alignment horizontal="center" vertical="center"/>
    </xf>
    <xf numFmtId="3" fontId="33" fillId="0" borderId="7" xfId="0" applyNumberFormat="1" applyFont="1" applyBorder="1" applyAlignment="1">
      <alignment horizontal="center" vertical="center"/>
    </xf>
    <xf numFmtId="3" fontId="30" fillId="18" borderId="7" xfId="0" applyNumberFormat="1" applyFont="1" applyFill="1" applyBorder="1" applyAlignment="1">
      <alignment horizontal="center" vertical="center"/>
    </xf>
    <xf numFmtId="0" fontId="74" fillId="0" borderId="7" xfId="0" applyFont="1" applyBorder="1" applyAlignment="1">
      <alignment horizontal="left" vertical="center" wrapText="1"/>
    </xf>
    <xf numFmtId="0" fontId="31" fillId="0" borderId="49" xfId="0" applyFont="1" applyBorder="1" applyAlignment="1">
      <alignment horizontal="left" vertical="center" wrapText="1"/>
    </xf>
    <xf numFmtId="3" fontId="30" fillId="18" borderId="17" xfId="0" applyNumberFormat="1" applyFont="1" applyFill="1" applyBorder="1" applyAlignment="1">
      <alignment horizontal="center" vertical="center"/>
    </xf>
    <xf numFmtId="0" fontId="1" fillId="0" borderId="0" xfId="0" applyFont="1"/>
    <xf numFmtId="0" fontId="38" fillId="6" borderId="7" xfId="0" applyFont="1" applyFill="1" applyBorder="1" applyAlignment="1">
      <alignment horizontal="center" vertical="center" wrapText="1"/>
    </xf>
    <xf numFmtId="0" fontId="1" fillId="0" borderId="0" xfId="0" applyFont="1" applyBorder="1"/>
    <xf numFmtId="0" fontId="18" fillId="12" borderId="5" xfId="0" applyFont="1" applyFill="1" applyBorder="1" applyAlignment="1">
      <alignment horizontal="center" vertical="center" wrapText="1"/>
    </xf>
    <xf numFmtId="0" fontId="11" fillId="0" borderId="56" xfId="0" applyFont="1" applyBorder="1" applyAlignment="1">
      <alignment horizontal="center"/>
    </xf>
    <xf numFmtId="3" fontId="38" fillId="6" borderId="1" xfId="0" applyNumberFormat="1" applyFont="1" applyFill="1" applyBorder="1" applyAlignment="1">
      <alignment horizontal="center" vertical="center" wrapText="1"/>
    </xf>
    <xf numFmtId="0" fontId="18" fillId="4" borderId="8" xfId="0" applyFont="1" applyFill="1" applyBorder="1" applyAlignment="1">
      <alignment horizontal="center" vertical="center" wrapText="1"/>
    </xf>
    <xf numFmtId="0" fontId="18" fillId="0" borderId="7"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8" xfId="0" applyFont="1" applyBorder="1" applyAlignment="1">
      <alignment horizontal="center" vertical="center"/>
    </xf>
    <xf numFmtId="0" fontId="18" fillId="0" borderId="18" xfId="0" applyFont="1" applyBorder="1" applyAlignment="1">
      <alignment horizontal="center" vertical="center"/>
    </xf>
    <xf numFmtId="0" fontId="14" fillId="0" borderId="22" xfId="0" applyFont="1" applyBorder="1" applyAlignment="1">
      <alignment vertical="center" wrapText="1"/>
    </xf>
    <xf numFmtId="0" fontId="18" fillId="0" borderId="22" xfId="0" applyFont="1" applyBorder="1" applyAlignment="1">
      <alignment vertical="center" wrapText="1"/>
    </xf>
    <xf numFmtId="0" fontId="18" fillId="0" borderId="2" xfId="0" applyFont="1" applyBorder="1" applyAlignment="1">
      <alignment horizontal="left" vertical="top" wrapText="1"/>
    </xf>
    <xf numFmtId="0" fontId="18" fillId="12" borderId="5" xfId="0" applyFont="1" applyFill="1" applyBorder="1" applyAlignment="1">
      <alignment horizontal="left" vertical="center" wrapText="1"/>
    </xf>
    <xf numFmtId="0" fontId="18" fillId="0" borderId="5" xfId="0" applyFont="1" applyBorder="1" applyAlignment="1">
      <alignment vertical="center" wrapText="1"/>
    </xf>
    <xf numFmtId="0" fontId="18" fillId="6" borderId="17" xfId="0" applyFont="1" applyFill="1" applyBorder="1" applyAlignment="1"/>
    <xf numFmtId="0" fontId="18" fillId="6" borderId="0" xfId="0" applyFont="1" applyFill="1" applyBorder="1" applyAlignment="1"/>
    <xf numFmtId="0" fontId="18" fillId="12" borderId="1" xfId="0" applyFont="1" applyFill="1" applyBorder="1" applyAlignment="1">
      <alignment horizontal="center" vertical="center" wrapText="1"/>
    </xf>
    <xf numFmtId="0" fontId="18" fillId="12" borderId="4" xfId="0" applyFont="1" applyFill="1" applyBorder="1" applyAlignment="1">
      <alignment horizontal="center" vertical="center" wrapText="1"/>
    </xf>
    <xf numFmtId="0" fontId="18" fillId="12" borderId="2" xfId="0" applyFont="1" applyFill="1" applyBorder="1" applyAlignment="1">
      <alignment horizontal="center" vertical="center" wrapText="1"/>
    </xf>
    <xf numFmtId="0" fontId="18" fillId="12" borderId="3" xfId="0" applyFont="1" applyFill="1" applyBorder="1" applyAlignment="1">
      <alignment horizontal="center" vertical="center" wrapText="1"/>
    </xf>
    <xf numFmtId="0" fontId="18" fillId="12" borderId="6" xfId="0" applyFont="1" applyFill="1" applyBorder="1" applyAlignment="1">
      <alignment horizontal="center" vertical="center" wrapText="1"/>
    </xf>
    <xf numFmtId="3" fontId="18" fillId="9" borderId="7" xfId="0" applyNumberFormat="1" applyFont="1" applyFill="1" applyBorder="1" applyAlignment="1">
      <alignment horizontal="center" vertical="center" wrapText="1"/>
    </xf>
    <xf numFmtId="3" fontId="32" fillId="0" borderId="37" xfId="0" applyNumberFormat="1" applyFont="1" applyBorder="1" applyAlignment="1">
      <alignment horizontal="right"/>
    </xf>
    <xf numFmtId="3" fontId="11" fillId="0" borderId="49" xfId="0" applyNumberFormat="1" applyFont="1" applyBorder="1"/>
    <xf numFmtId="0" fontId="35" fillId="2" borderId="4" xfId="0" applyFont="1" applyFill="1" applyBorder="1"/>
    <xf numFmtId="0" fontId="35" fillId="2" borderId="1" xfId="0" applyFont="1" applyFill="1" applyBorder="1"/>
    <xf numFmtId="0" fontId="35" fillId="2" borderId="3" xfId="0" applyFont="1" applyFill="1" applyBorder="1"/>
    <xf numFmtId="0" fontId="37" fillId="2" borderId="3" xfId="0" applyFont="1" applyFill="1" applyBorder="1" applyAlignment="1">
      <alignment horizontal="center" wrapText="1"/>
    </xf>
    <xf numFmtId="0" fontId="14" fillId="3" borderId="0" xfId="0" applyFont="1" applyFill="1" applyBorder="1" applyAlignment="1">
      <alignment horizontal="center"/>
    </xf>
    <xf numFmtId="0" fontId="18" fillId="7" borderId="8" xfId="0" applyFont="1" applyFill="1" applyBorder="1" applyAlignment="1">
      <alignment horizontal="center" vertical="center" wrapText="1"/>
    </xf>
    <xf numFmtId="0" fontId="18" fillId="7" borderId="1" xfId="0" applyFont="1" applyFill="1" applyBorder="1" applyAlignment="1">
      <alignment horizontal="center" vertical="center" wrapText="1"/>
    </xf>
    <xf numFmtId="0" fontId="18" fillId="7" borderId="6" xfId="0" applyFont="1" applyFill="1" applyBorder="1" applyAlignment="1">
      <alignment horizontal="center" vertical="center" wrapText="1"/>
    </xf>
    <xf numFmtId="0" fontId="18" fillId="8" borderId="2" xfId="0" applyFont="1" applyFill="1" applyBorder="1" applyAlignment="1">
      <alignment horizontal="center" vertical="center" wrapText="1"/>
    </xf>
    <xf numFmtId="3" fontId="15" fillId="0" borderId="70" xfId="0" applyNumberFormat="1" applyFont="1" applyBorder="1"/>
    <xf numFmtId="3" fontId="15" fillId="0" borderId="13" xfId="0" applyNumberFormat="1" applyFont="1" applyBorder="1"/>
    <xf numFmtId="3" fontId="15" fillId="18" borderId="36" xfId="0" applyNumberFormat="1" applyFont="1" applyFill="1" applyBorder="1"/>
    <xf numFmtId="3" fontId="15" fillId="0" borderId="57" xfId="0" applyNumberFormat="1" applyFont="1" applyBorder="1"/>
    <xf numFmtId="3" fontId="15" fillId="18" borderId="49" xfId="0" applyNumberFormat="1" applyFont="1" applyFill="1" applyBorder="1"/>
    <xf numFmtId="3" fontId="15" fillId="0" borderId="40" xfId="0" applyNumberFormat="1" applyFont="1" applyBorder="1"/>
    <xf numFmtId="0" fontId="15" fillId="6" borderId="18" xfId="0" applyFont="1" applyFill="1" applyBorder="1"/>
    <xf numFmtId="3" fontId="15" fillId="6" borderId="68" xfId="0" applyNumberFormat="1" applyFont="1" applyFill="1" applyBorder="1"/>
    <xf numFmtId="3" fontId="15" fillId="6" borderId="65" xfId="0" applyNumberFormat="1" applyFont="1" applyFill="1" applyBorder="1"/>
    <xf numFmtId="3" fontId="18" fillId="12" borderId="12" xfId="0" applyNumberFormat="1" applyFont="1" applyFill="1" applyBorder="1" applyAlignment="1">
      <alignment horizontal="center" vertical="center" wrapText="1"/>
    </xf>
    <xf numFmtId="3" fontId="18" fillId="12" borderId="43" xfId="0" applyNumberFormat="1" applyFont="1" applyFill="1" applyBorder="1" applyAlignment="1">
      <alignment horizontal="center" vertical="center"/>
    </xf>
    <xf numFmtId="3" fontId="60" fillId="12" borderId="13" xfId="0" applyNumberFormat="1" applyFont="1" applyFill="1" applyBorder="1" applyAlignment="1">
      <alignment vertical="center" wrapText="1"/>
    </xf>
    <xf numFmtId="3" fontId="38" fillId="6" borderId="6" xfId="0" applyNumberFormat="1" applyFont="1" applyFill="1" applyBorder="1" applyAlignment="1">
      <alignment horizontal="center" vertical="center" wrapText="1"/>
    </xf>
    <xf numFmtId="0" fontId="18" fillId="12" borderId="3" xfId="0" applyFont="1" applyFill="1" applyBorder="1" applyAlignment="1">
      <alignment horizontal="center" vertical="center"/>
    </xf>
    <xf numFmtId="0" fontId="14" fillId="12" borderId="2" xfId="0" applyFont="1" applyFill="1" applyBorder="1" applyAlignment="1">
      <alignment vertical="center" wrapText="1"/>
    </xf>
    <xf numFmtId="3" fontId="105" fillId="0" borderId="37" xfId="0" applyNumberFormat="1" applyFont="1" applyBorder="1" applyAlignment="1">
      <alignment horizontal="right"/>
    </xf>
    <xf numFmtId="3" fontId="33" fillId="30" borderId="36" xfId="0" applyNumberFormat="1" applyFont="1" applyFill="1" applyBorder="1" applyAlignment="1">
      <alignment horizontal="center" vertical="center"/>
    </xf>
    <xf numFmtId="3" fontId="33" fillId="30" borderId="55" xfId="0" applyNumberFormat="1" applyFont="1" applyFill="1" applyBorder="1" applyAlignment="1">
      <alignment horizontal="center" vertical="center"/>
    </xf>
    <xf numFmtId="3" fontId="33" fillId="30" borderId="38" xfId="0" applyNumberFormat="1" applyFont="1" applyFill="1" applyBorder="1" applyAlignment="1">
      <alignment horizontal="center" vertical="center"/>
    </xf>
    <xf numFmtId="0" fontId="13" fillId="5" borderId="1" xfId="0" applyFont="1" applyFill="1" applyBorder="1" applyAlignment="1">
      <alignment horizontal="center" vertical="center" wrapText="1"/>
    </xf>
    <xf numFmtId="0" fontId="13" fillId="5" borderId="3" xfId="0" applyFont="1" applyFill="1" applyBorder="1" applyAlignment="1">
      <alignment horizontal="center" vertical="center"/>
    </xf>
    <xf numFmtId="0" fontId="13" fillId="5" borderId="2" xfId="0" applyFont="1" applyFill="1" applyBorder="1" applyAlignment="1">
      <alignment vertical="center" wrapText="1"/>
    </xf>
    <xf numFmtId="0" fontId="13" fillId="5" borderId="7" xfId="0" applyFont="1" applyFill="1" applyBorder="1" applyAlignment="1">
      <alignment horizontal="center" wrapText="1"/>
    </xf>
    <xf numFmtId="0" fontId="13" fillId="5" borderId="8" xfId="0" applyFont="1" applyFill="1" applyBorder="1" applyAlignment="1"/>
    <xf numFmtId="0" fontId="13" fillId="5" borderId="6" xfId="0" applyFont="1" applyFill="1" applyBorder="1" applyAlignment="1">
      <alignment wrapText="1"/>
    </xf>
    <xf numFmtId="0" fontId="13" fillId="5" borderId="1" xfId="0" applyFont="1" applyFill="1" applyBorder="1" applyAlignment="1">
      <alignment horizontal="center" wrapText="1"/>
    </xf>
    <xf numFmtId="0" fontId="13" fillId="5" borderId="3" xfId="0" applyFont="1" applyFill="1" applyBorder="1" applyAlignment="1"/>
    <xf numFmtId="0" fontId="13" fillId="5" borderId="22" xfId="0" applyFont="1" applyFill="1" applyBorder="1" applyAlignment="1">
      <alignment wrapText="1"/>
    </xf>
    <xf numFmtId="0" fontId="33" fillId="18" borderId="7" xfId="0" applyFont="1" applyFill="1" applyBorder="1" applyAlignment="1">
      <alignment horizontal="center" vertical="center" wrapText="1"/>
    </xf>
    <xf numFmtId="0" fontId="33" fillId="9" borderId="1" xfId="0" applyFont="1" applyFill="1" applyBorder="1" applyAlignment="1">
      <alignment horizontal="left" vertical="center" wrapText="1"/>
    </xf>
    <xf numFmtId="0" fontId="33" fillId="9" borderId="1" xfId="0" applyFont="1" applyFill="1" applyBorder="1" applyAlignment="1">
      <alignment horizontal="center" vertical="center" wrapText="1"/>
    </xf>
    <xf numFmtId="0" fontId="33" fillId="9" borderId="4" xfId="0" applyFont="1" applyFill="1" applyBorder="1" applyAlignment="1">
      <alignment horizontal="center" vertical="center"/>
    </xf>
    <xf numFmtId="0" fontId="33" fillId="9" borderId="2" xfId="0" applyFont="1" applyFill="1" applyBorder="1" applyAlignment="1">
      <alignment vertical="center" wrapText="1"/>
    </xf>
    <xf numFmtId="3" fontId="33" fillId="9" borderId="1" xfId="0" applyNumberFormat="1" applyFont="1" applyFill="1" applyBorder="1" applyAlignment="1">
      <alignment vertical="center" wrapText="1"/>
    </xf>
    <xf numFmtId="3" fontId="33" fillId="9" borderId="4" xfId="0" applyNumberFormat="1" applyFont="1" applyFill="1" applyBorder="1" applyAlignment="1">
      <alignment horizontal="right" vertical="center" wrapText="1"/>
    </xf>
    <xf numFmtId="0" fontId="33" fillId="9" borderId="4" xfId="0" applyFont="1" applyFill="1" applyBorder="1" applyAlignment="1">
      <alignment horizontal="center" vertical="center" wrapText="1"/>
    </xf>
    <xf numFmtId="3" fontId="30" fillId="9" borderId="1" xfId="0" applyNumberFormat="1" applyFont="1" applyFill="1" applyBorder="1" applyAlignment="1">
      <alignment horizontal="center" vertical="center"/>
    </xf>
    <xf numFmtId="0" fontId="38" fillId="9" borderId="1" xfId="0" applyFont="1" applyFill="1" applyBorder="1" applyAlignment="1">
      <alignment horizontal="center" vertical="center" wrapText="1"/>
    </xf>
    <xf numFmtId="0" fontId="38" fillId="9" borderId="4" xfId="0" applyFont="1" applyFill="1" applyBorder="1" applyAlignment="1">
      <alignment horizontal="center" vertical="center"/>
    </xf>
    <xf numFmtId="0" fontId="38" fillId="9" borderId="5" xfId="0" applyFont="1" applyFill="1" applyBorder="1" applyAlignment="1">
      <alignment horizontal="left" vertical="center" wrapText="1"/>
    </xf>
    <xf numFmtId="0" fontId="33" fillId="8" borderId="5" xfId="0" applyFont="1" applyFill="1" applyBorder="1" applyAlignment="1">
      <alignment horizontal="center" vertical="center" wrapText="1"/>
    </xf>
    <xf numFmtId="3" fontId="15" fillId="0" borderId="52" xfId="0" applyNumberFormat="1" applyFont="1" applyBorder="1"/>
    <xf numFmtId="3" fontId="15" fillId="6" borderId="45" xfId="0" applyNumberFormat="1" applyFont="1" applyFill="1" applyBorder="1"/>
    <xf numFmtId="0" fontId="33" fillId="8" borderId="4" xfId="0" applyFont="1" applyFill="1" applyBorder="1" applyAlignment="1">
      <alignment horizontal="center" vertical="center" wrapText="1"/>
    </xf>
    <xf numFmtId="3" fontId="15" fillId="0" borderId="60" xfId="0" applyNumberFormat="1" applyFont="1" applyBorder="1"/>
    <xf numFmtId="3" fontId="15" fillId="0" borderId="73" xfId="0" applyNumberFormat="1" applyFont="1" applyBorder="1"/>
    <xf numFmtId="3" fontId="15" fillId="18" borderId="11" xfId="0" applyNumberFormat="1" applyFont="1" applyFill="1" applyBorder="1"/>
    <xf numFmtId="3" fontId="15" fillId="18" borderId="12" xfId="0" applyNumberFormat="1" applyFont="1" applyFill="1" applyBorder="1"/>
    <xf numFmtId="3" fontId="15" fillId="18" borderId="33" xfId="0" applyNumberFormat="1" applyFont="1" applyFill="1" applyBorder="1"/>
    <xf numFmtId="3" fontId="15" fillId="0" borderId="14" xfId="0" applyNumberFormat="1" applyFont="1" applyBorder="1"/>
    <xf numFmtId="3" fontId="15" fillId="0" borderId="54" xfId="0" applyNumberFormat="1" applyFont="1" applyBorder="1"/>
    <xf numFmtId="3" fontId="15" fillId="18" borderId="35" xfId="0" applyNumberFormat="1" applyFont="1" applyFill="1" applyBorder="1"/>
    <xf numFmtId="0" fontId="33" fillId="12" borderId="1" xfId="0" applyFont="1" applyFill="1" applyBorder="1" applyAlignment="1">
      <alignment horizontal="left" vertical="center" wrapText="1"/>
    </xf>
    <xf numFmtId="0" fontId="33" fillId="0" borderId="17" xfId="0" applyFont="1" applyBorder="1" applyAlignment="1">
      <alignment horizontal="left" vertical="center" wrapText="1"/>
    </xf>
    <xf numFmtId="0" fontId="33" fillId="0" borderId="1" xfId="0" applyFont="1" applyBorder="1" applyAlignment="1">
      <alignment horizontal="left" wrapText="1"/>
    </xf>
    <xf numFmtId="0" fontId="33" fillId="12" borderId="7" xfId="0" applyFont="1" applyFill="1" applyBorder="1" applyAlignment="1">
      <alignment horizontal="left" vertical="center" wrapText="1"/>
    </xf>
    <xf numFmtId="0" fontId="33" fillId="0" borderId="7" xfId="0" applyFont="1" applyBorder="1" applyAlignment="1">
      <alignment horizontal="left" vertical="center" wrapText="1"/>
    </xf>
    <xf numFmtId="0" fontId="34" fillId="5" borderId="1" xfId="0" applyFont="1" applyFill="1" applyBorder="1" applyAlignment="1">
      <alignment horizontal="left" vertical="center" wrapText="1"/>
    </xf>
    <xf numFmtId="0" fontId="33" fillId="12" borderId="17" xfId="0" applyFont="1" applyFill="1" applyBorder="1" applyAlignment="1">
      <alignment horizontal="left" vertical="center" wrapText="1"/>
    </xf>
    <xf numFmtId="0" fontId="33" fillId="0" borderId="10" xfId="0" applyFont="1" applyBorder="1" applyAlignment="1">
      <alignment horizontal="left" vertical="center" wrapText="1"/>
    </xf>
    <xf numFmtId="0" fontId="34" fillId="5" borderId="1" xfId="0" applyFont="1" applyFill="1" applyBorder="1" applyAlignment="1">
      <alignment horizontal="left" wrapText="1"/>
    </xf>
    <xf numFmtId="3" fontId="33" fillId="12" borderId="10" xfId="0" applyNumberFormat="1" applyFont="1" applyFill="1" applyBorder="1" applyAlignment="1">
      <alignment horizontal="left" vertical="center" wrapText="1"/>
    </xf>
    <xf numFmtId="0" fontId="33" fillId="6" borderId="17" xfId="0" applyFont="1" applyFill="1" applyBorder="1" applyAlignment="1">
      <alignment horizontal="left"/>
    </xf>
    <xf numFmtId="3" fontId="33" fillId="0" borderId="11" xfId="0" applyNumberFormat="1" applyFont="1" applyBorder="1" applyAlignment="1">
      <alignment vertical="center" wrapText="1"/>
    </xf>
    <xf numFmtId="0" fontId="33" fillId="0" borderId="53" xfId="0" applyFont="1" applyBorder="1" applyAlignment="1">
      <alignment horizontal="right" vertical="center" wrapText="1"/>
    </xf>
    <xf numFmtId="0" fontId="33" fillId="0" borderId="18" xfId="0" applyFont="1" applyBorder="1" applyAlignment="1">
      <alignment horizontal="center" vertical="center" wrapText="1"/>
    </xf>
    <xf numFmtId="3" fontId="33" fillId="0" borderId="15" xfId="0" applyNumberFormat="1" applyFont="1" applyBorder="1" applyAlignment="1">
      <alignment horizontal="center" vertical="center"/>
    </xf>
    <xf numFmtId="3" fontId="105" fillId="0" borderId="15" xfId="0" applyNumberFormat="1" applyFont="1" applyBorder="1" applyAlignment="1">
      <alignment horizontal="center" vertical="center"/>
    </xf>
    <xf numFmtId="3" fontId="105" fillId="0" borderId="15" xfId="0" applyNumberFormat="1" applyFont="1" applyBorder="1" applyAlignment="1">
      <alignment horizontal="right"/>
    </xf>
    <xf numFmtId="3" fontId="33" fillId="29" borderId="36" xfId="0" applyNumberFormat="1" applyFont="1" applyFill="1" applyBorder="1" applyAlignment="1">
      <alignment horizontal="center" vertical="center"/>
    </xf>
    <xf numFmtId="3" fontId="33" fillId="29" borderId="38" xfId="0" applyNumberFormat="1" applyFont="1" applyFill="1" applyBorder="1" applyAlignment="1">
      <alignment horizontal="center" vertical="center"/>
    </xf>
    <xf numFmtId="3" fontId="105" fillId="0" borderId="13" xfId="0" applyNumberFormat="1" applyFont="1" applyBorder="1" applyAlignment="1">
      <alignment horizontal="right"/>
    </xf>
    <xf numFmtId="3" fontId="105" fillId="0" borderId="4" xfId="0" applyNumberFormat="1" applyFont="1" applyBorder="1" applyAlignment="1">
      <alignment horizontal="right"/>
    </xf>
    <xf numFmtId="3" fontId="105" fillId="0" borderId="1" xfId="0" applyNumberFormat="1" applyFont="1" applyBorder="1" applyAlignment="1">
      <alignment horizontal="right"/>
    </xf>
    <xf numFmtId="3" fontId="105" fillId="0" borderId="2" xfId="0" applyNumberFormat="1" applyFont="1" applyBorder="1" applyAlignment="1">
      <alignment horizontal="right"/>
    </xf>
    <xf numFmtId="3" fontId="105" fillId="0" borderId="26" xfId="0" applyNumberFormat="1" applyFont="1" applyBorder="1" applyAlignment="1">
      <alignment horizontal="right"/>
    </xf>
    <xf numFmtId="3" fontId="33" fillId="0" borderId="12" xfId="0" applyNumberFormat="1" applyFont="1" applyBorder="1" applyAlignment="1">
      <alignment vertical="center" wrapText="1"/>
    </xf>
    <xf numFmtId="0" fontId="33" fillId="0" borderId="73" xfId="0" applyFont="1" applyBorder="1" applyAlignment="1">
      <alignment horizontal="right" vertical="center" wrapText="1"/>
    </xf>
    <xf numFmtId="3" fontId="33" fillId="0" borderId="16" xfId="0" applyNumberFormat="1" applyFont="1" applyBorder="1" applyAlignment="1">
      <alignment horizontal="center" vertical="center"/>
    </xf>
    <xf numFmtId="3" fontId="105" fillId="0" borderId="16" xfId="0" applyNumberFormat="1" applyFont="1" applyBorder="1" applyAlignment="1">
      <alignment horizontal="center" vertical="center"/>
    </xf>
    <xf numFmtId="3" fontId="105" fillId="0" borderId="11" xfId="0" applyNumberFormat="1" applyFont="1" applyBorder="1" applyAlignment="1">
      <alignment horizontal="center" vertical="center"/>
    </xf>
    <xf numFmtId="3" fontId="105" fillId="0" borderId="16" xfId="0" applyNumberFormat="1" applyFont="1" applyBorder="1" applyAlignment="1">
      <alignment horizontal="right"/>
    </xf>
    <xf numFmtId="3" fontId="105" fillId="0" borderId="65" xfId="0" applyNumberFormat="1" applyFont="1" applyBorder="1" applyAlignment="1">
      <alignment horizontal="right"/>
    </xf>
    <xf numFmtId="3" fontId="33" fillId="29" borderId="41" xfId="0" applyNumberFormat="1" applyFont="1" applyFill="1" applyBorder="1" applyAlignment="1">
      <alignment horizontal="center" vertical="center"/>
    </xf>
    <xf numFmtId="3" fontId="33" fillId="29" borderId="47" xfId="0" applyNumberFormat="1" applyFont="1" applyFill="1" applyBorder="1" applyAlignment="1">
      <alignment horizontal="center" vertical="center"/>
    </xf>
    <xf numFmtId="3" fontId="105" fillId="0" borderId="45" xfId="0" applyNumberFormat="1" applyFont="1" applyBorder="1" applyAlignment="1">
      <alignment horizontal="right"/>
    </xf>
    <xf numFmtId="3" fontId="34" fillId="9" borderId="17" xfId="0" applyNumberFormat="1" applyFont="1" applyFill="1" applyBorder="1" applyAlignment="1">
      <alignment vertical="center" wrapText="1"/>
    </xf>
    <xf numFmtId="0" fontId="33" fillId="9" borderId="18" xfId="0" applyFont="1" applyFill="1" applyBorder="1" applyAlignment="1">
      <alignment horizontal="right" vertical="center" wrapText="1"/>
    </xf>
    <xf numFmtId="0" fontId="34" fillId="9" borderId="4" xfId="0" applyFont="1" applyFill="1" applyBorder="1" applyAlignment="1">
      <alignment horizontal="center" vertical="center" wrapText="1"/>
    </xf>
    <xf numFmtId="3" fontId="34" fillId="9" borderId="1" xfId="0" applyNumberFormat="1" applyFont="1" applyFill="1" applyBorder="1" applyAlignment="1">
      <alignment horizontal="center" vertical="center"/>
    </xf>
    <xf numFmtId="3" fontId="34" fillId="9" borderId="1" xfId="0" applyNumberFormat="1" applyFont="1" applyFill="1" applyBorder="1" applyAlignment="1">
      <alignment horizontal="right"/>
    </xf>
    <xf numFmtId="3" fontId="34" fillId="9" borderId="2" xfId="0" applyNumberFormat="1" applyFont="1" applyFill="1" applyBorder="1" applyAlignment="1">
      <alignment horizontal="center" vertical="center"/>
    </xf>
    <xf numFmtId="3" fontId="33" fillId="9" borderId="36" xfId="0" applyNumberFormat="1" applyFont="1" applyFill="1" applyBorder="1" applyAlignment="1">
      <alignment horizontal="center" vertical="center"/>
    </xf>
    <xf numFmtId="3" fontId="33" fillId="9" borderId="55" xfId="0" applyNumberFormat="1" applyFont="1" applyFill="1" applyBorder="1" applyAlignment="1">
      <alignment horizontal="center" vertical="center"/>
    </xf>
    <xf numFmtId="3" fontId="33" fillId="9" borderId="38" xfId="0" applyNumberFormat="1" applyFont="1" applyFill="1" applyBorder="1" applyAlignment="1">
      <alignment horizontal="center" vertical="center"/>
    </xf>
    <xf numFmtId="3" fontId="34" fillId="9" borderId="2" xfId="0" applyNumberFormat="1" applyFont="1" applyFill="1" applyBorder="1" applyAlignment="1">
      <alignment horizontal="right"/>
    </xf>
    <xf numFmtId="3" fontId="34" fillId="9" borderId="4" xfId="0" applyNumberFormat="1" applyFont="1" applyFill="1" applyBorder="1" applyAlignment="1">
      <alignment horizontal="right"/>
    </xf>
    <xf numFmtId="3" fontId="34" fillId="9" borderId="26" xfId="0" applyNumberFormat="1" applyFont="1" applyFill="1" applyBorder="1" applyAlignment="1">
      <alignment horizontal="right"/>
    </xf>
    <xf numFmtId="3" fontId="34" fillId="12" borderId="1" xfId="0" applyNumberFormat="1" applyFont="1" applyFill="1" applyBorder="1" applyAlignment="1">
      <alignment vertical="center" wrapText="1"/>
    </xf>
    <xf numFmtId="0" fontId="33" fillId="12" borderId="4" xfId="0" applyFont="1" applyFill="1" applyBorder="1" applyAlignment="1">
      <alignment horizontal="right" vertical="center" wrapText="1"/>
    </xf>
    <xf numFmtId="0" fontId="34" fillId="12" borderId="4" xfId="0" applyFont="1" applyFill="1" applyBorder="1" applyAlignment="1">
      <alignment horizontal="center" vertical="center" wrapText="1"/>
    </xf>
    <xf numFmtId="3" fontId="34" fillId="12" borderId="1" xfId="0" applyNumberFormat="1" applyFont="1" applyFill="1" applyBorder="1" applyAlignment="1">
      <alignment horizontal="center" vertical="center"/>
    </xf>
    <xf numFmtId="3" fontId="34" fillId="12" borderId="1" xfId="0" applyNumberFormat="1" applyFont="1" applyFill="1" applyBorder="1" applyAlignment="1">
      <alignment horizontal="right"/>
    </xf>
    <xf numFmtId="3" fontId="105" fillId="12" borderId="37" xfId="0" applyNumberFormat="1" applyFont="1" applyFill="1" applyBorder="1" applyAlignment="1">
      <alignment horizontal="right"/>
    </xf>
    <xf numFmtId="3" fontId="34" fillId="12" borderId="4" xfId="0" applyNumberFormat="1" applyFont="1" applyFill="1" applyBorder="1" applyAlignment="1">
      <alignment horizontal="right"/>
    </xf>
    <xf numFmtId="3" fontId="34" fillId="12" borderId="2" xfId="0" applyNumberFormat="1" applyFont="1" applyFill="1" applyBorder="1" applyAlignment="1">
      <alignment horizontal="center" vertical="center"/>
    </xf>
    <xf numFmtId="3" fontId="33" fillId="12" borderId="28" xfId="0" applyNumberFormat="1" applyFont="1" applyFill="1" applyBorder="1" applyAlignment="1">
      <alignment horizontal="center" vertical="center"/>
    </xf>
    <xf numFmtId="3" fontId="33" fillId="12" borderId="34" xfId="0" applyNumberFormat="1" applyFont="1" applyFill="1" applyBorder="1" applyAlignment="1">
      <alignment horizontal="center" vertical="center"/>
    </xf>
    <xf numFmtId="3" fontId="33" fillId="12" borderId="9" xfId="0" applyNumberFormat="1" applyFont="1" applyFill="1" applyBorder="1" applyAlignment="1">
      <alignment horizontal="center" vertical="center"/>
    </xf>
    <xf numFmtId="3" fontId="34" fillId="12" borderId="2" xfId="0" applyNumberFormat="1" applyFont="1" applyFill="1" applyBorder="1" applyAlignment="1">
      <alignment horizontal="right"/>
    </xf>
    <xf numFmtId="3" fontId="34" fillId="12" borderId="26" xfId="0" applyNumberFormat="1" applyFont="1" applyFill="1" applyBorder="1" applyAlignment="1">
      <alignment horizontal="right"/>
    </xf>
    <xf numFmtId="3" fontId="33" fillId="0" borderId="10" xfId="0" applyNumberFormat="1" applyFont="1" applyBorder="1" applyAlignment="1">
      <alignment vertical="center" wrapText="1"/>
    </xf>
    <xf numFmtId="0" fontId="33" fillId="0" borderId="26" xfId="0" applyFont="1" applyBorder="1" applyAlignment="1">
      <alignment horizontal="right" vertical="center" wrapText="1"/>
    </xf>
    <xf numFmtId="0" fontId="33" fillId="0" borderId="53" xfId="0" applyFont="1" applyBorder="1" applyAlignment="1">
      <alignment horizontal="center" vertical="center" wrapText="1"/>
    </xf>
    <xf numFmtId="3" fontId="105" fillId="0" borderId="50" xfId="0" applyNumberFormat="1" applyFont="1" applyBorder="1" applyAlignment="1">
      <alignment horizontal="right"/>
    </xf>
    <xf numFmtId="3" fontId="33" fillId="29" borderId="17" xfId="0" applyNumberFormat="1" applyFont="1" applyFill="1" applyBorder="1" applyAlignment="1">
      <alignment horizontal="center" vertical="center"/>
    </xf>
    <xf numFmtId="3" fontId="33" fillId="29" borderId="22" xfId="0" applyNumberFormat="1" applyFont="1" applyFill="1" applyBorder="1" applyAlignment="1">
      <alignment horizontal="center" vertical="center"/>
    </xf>
    <xf numFmtId="3" fontId="33" fillId="30" borderId="62" xfId="0" applyNumberFormat="1" applyFont="1" applyFill="1" applyBorder="1" applyAlignment="1">
      <alignment horizontal="center" vertical="center"/>
    </xf>
    <xf numFmtId="3" fontId="33" fillId="30" borderId="56" xfId="0" applyNumberFormat="1" applyFont="1" applyFill="1" applyBorder="1" applyAlignment="1">
      <alignment horizontal="center" vertical="center"/>
    </xf>
    <xf numFmtId="3" fontId="33" fillId="30" borderId="46" xfId="0" applyNumberFormat="1" applyFont="1" applyFill="1" applyBorder="1" applyAlignment="1">
      <alignment horizontal="center" vertical="center"/>
    </xf>
    <xf numFmtId="3" fontId="105" fillId="0" borderId="20" xfId="0" applyNumberFormat="1" applyFont="1" applyBorder="1" applyAlignment="1">
      <alignment horizontal="right"/>
    </xf>
    <xf numFmtId="3" fontId="105" fillId="0" borderId="18" xfId="0" applyNumberFormat="1" applyFont="1" applyBorder="1" applyAlignment="1">
      <alignment horizontal="right"/>
    </xf>
    <xf numFmtId="3" fontId="105" fillId="0" borderId="17" xfId="0" applyNumberFormat="1" applyFont="1" applyBorder="1" applyAlignment="1">
      <alignment horizontal="right"/>
    </xf>
    <xf numFmtId="3" fontId="33" fillId="0" borderId="1" xfId="0" applyNumberFormat="1" applyFont="1" applyBorder="1" applyAlignment="1">
      <alignment vertical="top" wrapText="1"/>
    </xf>
    <xf numFmtId="3" fontId="33" fillId="0" borderId="4" xfId="0" applyNumberFormat="1" applyFont="1" applyBorder="1" applyAlignment="1">
      <alignment horizontal="right" vertical="top" wrapText="1"/>
    </xf>
    <xf numFmtId="0" fontId="33" fillId="0" borderId="4" xfId="0" applyFont="1" applyBorder="1" applyAlignment="1">
      <alignment horizontal="center" vertical="center" wrapText="1"/>
    </xf>
    <xf numFmtId="3" fontId="30" fillId="0" borderId="1" xfId="0" applyNumberFormat="1" applyFont="1" applyBorder="1" applyAlignment="1">
      <alignment horizontal="center" vertical="center"/>
    </xf>
    <xf numFmtId="3" fontId="73" fillId="0" borderId="1" xfId="0" applyNumberFormat="1" applyFont="1" applyBorder="1" applyAlignment="1">
      <alignment horizontal="center" vertical="center"/>
    </xf>
    <xf numFmtId="3" fontId="73" fillId="0" borderId="1" xfId="0" applyNumberFormat="1" applyFont="1" applyBorder="1" applyAlignment="1">
      <alignment horizontal="right" vertical="center"/>
    </xf>
    <xf numFmtId="3" fontId="73" fillId="0" borderId="7" xfId="0" applyNumberFormat="1" applyFont="1" applyBorder="1" applyAlignment="1">
      <alignment horizontal="right" vertical="center"/>
    </xf>
    <xf numFmtId="3" fontId="30" fillId="29" borderId="1" xfId="0" applyNumberFormat="1" applyFont="1" applyFill="1" applyBorder="1" applyAlignment="1">
      <alignment horizontal="center" vertical="center"/>
    </xf>
    <xf numFmtId="3" fontId="30" fillId="29" borderId="2" xfId="0" applyNumberFormat="1" applyFont="1" applyFill="1" applyBorder="1" applyAlignment="1">
      <alignment horizontal="center" vertical="center"/>
    </xf>
    <xf numFmtId="3" fontId="73" fillId="0" borderId="2" xfId="0" applyNumberFormat="1" applyFont="1" applyBorder="1" applyAlignment="1">
      <alignment horizontal="right" vertical="center"/>
    </xf>
    <xf numFmtId="3" fontId="33" fillId="9" borderId="11" xfId="0" applyNumberFormat="1" applyFont="1" applyFill="1" applyBorder="1" applyAlignment="1">
      <alignment vertical="center" wrapText="1"/>
    </xf>
    <xf numFmtId="3" fontId="33" fillId="9" borderId="60" xfId="0" applyNumberFormat="1" applyFont="1" applyFill="1" applyBorder="1" applyAlignment="1">
      <alignment horizontal="center" vertical="center" wrapText="1"/>
    </xf>
    <xf numFmtId="3" fontId="33" fillId="9" borderId="11" xfId="0" applyNumberFormat="1" applyFont="1" applyFill="1" applyBorder="1" applyAlignment="1">
      <alignment horizontal="center" vertical="center" wrapText="1"/>
    </xf>
    <xf numFmtId="3" fontId="33" fillId="12" borderId="7" xfId="0" applyNumberFormat="1" applyFont="1" applyFill="1" applyBorder="1" applyAlignment="1">
      <alignment vertical="center" wrapText="1"/>
    </xf>
    <xf numFmtId="0" fontId="33" fillId="12" borderId="8" xfId="0" applyFont="1" applyFill="1" applyBorder="1" applyAlignment="1">
      <alignment horizontal="right" vertical="center" wrapText="1"/>
    </xf>
    <xf numFmtId="0" fontId="33" fillId="12" borderId="8" xfId="0" applyFont="1" applyFill="1" applyBorder="1" applyAlignment="1">
      <alignment horizontal="center" vertical="center" wrapText="1"/>
    </xf>
    <xf numFmtId="3" fontId="33" fillId="12" borderId="7" xfId="0" applyNumberFormat="1" applyFont="1" applyFill="1" applyBorder="1" applyAlignment="1">
      <alignment horizontal="center" vertical="center"/>
    </xf>
    <xf numFmtId="3" fontId="105" fillId="12" borderId="5" xfId="0" applyNumberFormat="1" applyFont="1" applyFill="1" applyBorder="1" applyAlignment="1">
      <alignment horizontal="right" vertical="center"/>
    </xf>
    <xf numFmtId="3" fontId="73" fillId="12" borderId="67" xfId="0" applyNumberFormat="1" applyFont="1" applyFill="1" applyBorder="1" applyAlignment="1">
      <alignment horizontal="right" vertical="center"/>
    </xf>
    <xf numFmtId="3" fontId="33" fillId="12" borderId="78" xfId="0" applyNumberFormat="1" applyFont="1" applyFill="1" applyBorder="1" applyAlignment="1">
      <alignment horizontal="center" vertical="center"/>
    </xf>
    <xf numFmtId="3" fontId="33" fillId="12" borderId="30" xfId="0" applyNumberFormat="1" applyFont="1" applyFill="1" applyBorder="1" applyAlignment="1">
      <alignment horizontal="center" vertical="center"/>
    </xf>
    <xf numFmtId="3" fontId="33" fillId="12" borderId="31" xfId="0" applyNumberFormat="1" applyFont="1" applyFill="1" applyBorder="1" applyAlignment="1">
      <alignment horizontal="center" vertical="center"/>
    </xf>
    <xf numFmtId="3" fontId="33" fillId="12" borderId="5" xfId="0" applyNumberFormat="1" applyFont="1" applyFill="1" applyBorder="1" applyAlignment="1">
      <alignment horizontal="right" vertical="center"/>
    </xf>
    <xf numFmtId="3" fontId="33" fillId="12" borderId="7" xfId="0" applyNumberFormat="1" applyFont="1" applyFill="1" applyBorder="1" applyAlignment="1">
      <alignment horizontal="right" vertical="center"/>
    </xf>
    <xf numFmtId="3" fontId="105" fillId="12" borderId="7" xfId="0" applyNumberFormat="1" applyFont="1" applyFill="1" applyBorder="1" applyAlignment="1">
      <alignment horizontal="right" vertical="center"/>
    </xf>
    <xf numFmtId="3" fontId="105" fillId="17" borderId="7" xfId="0" applyNumberFormat="1" applyFont="1" applyFill="1" applyBorder="1" applyAlignment="1">
      <alignment horizontal="right" vertical="center"/>
    </xf>
    <xf numFmtId="3" fontId="105" fillId="11" borderId="27" xfId="0" applyNumberFormat="1" applyFont="1" applyFill="1" applyBorder="1" applyAlignment="1">
      <alignment horizontal="right" vertical="center"/>
    </xf>
    <xf numFmtId="3" fontId="33" fillId="0" borderId="7" xfId="0" applyNumberFormat="1" applyFont="1" applyBorder="1" applyAlignment="1">
      <alignment vertical="center" wrapText="1"/>
    </xf>
    <xf numFmtId="3" fontId="33" fillId="0" borderId="8" xfId="0" applyNumberFormat="1" applyFont="1" applyBorder="1" applyAlignment="1">
      <alignment horizontal="right" vertical="center" wrapText="1"/>
    </xf>
    <xf numFmtId="0" fontId="33" fillId="0" borderId="8" xfId="0" applyFont="1" applyBorder="1" applyAlignment="1">
      <alignment horizontal="center" vertical="center" wrapText="1"/>
    </xf>
    <xf numFmtId="3" fontId="30" fillId="0" borderId="7" xfId="0" applyNumberFormat="1" applyFont="1" applyBorder="1" applyAlignment="1">
      <alignment horizontal="center" vertical="center"/>
    </xf>
    <xf numFmtId="3" fontId="30" fillId="0" borderId="5" xfId="0" applyNumberFormat="1" applyFont="1" applyBorder="1" applyAlignment="1">
      <alignment horizontal="right" vertical="center"/>
    </xf>
    <xf numFmtId="3" fontId="30" fillId="0" borderId="33" xfId="0" applyNumberFormat="1" applyFont="1" applyBorder="1" applyAlignment="1">
      <alignment horizontal="right" vertical="center"/>
    </xf>
    <xf numFmtId="3" fontId="30" fillId="29" borderId="10" xfId="0" applyNumberFormat="1" applyFont="1" applyFill="1" applyBorder="1" applyAlignment="1">
      <alignment horizontal="center" vertical="center"/>
    </xf>
    <xf numFmtId="3" fontId="30" fillId="29" borderId="27" xfId="0" applyNumberFormat="1" applyFont="1" applyFill="1" applyBorder="1" applyAlignment="1">
      <alignment horizontal="center" vertical="center"/>
    </xf>
    <xf numFmtId="3" fontId="33" fillId="30" borderId="29" xfId="0" applyNumberFormat="1" applyFont="1" applyFill="1" applyBorder="1" applyAlignment="1">
      <alignment horizontal="center" vertical="center"/>
    </xf>
    <xf numFmtId="3" fontId="33" fillId="30" borderId="30" xfId="0" applyNumberFormat="1" applyFont="1" applyFill="1" applyBorder="1" applyAlignment="1">
      <alignment horizontal="center" vertical="center"/>
    </xf>
    <xf numFmtId="3" fontId="33" fillId="30" borderId="31" xfId="0" applyNumberFormat="1" applyFont="1" applyFill="1" applyBorder="1" applyAlignment="1">
      <alignment horizontal="center" vertical="center"/>
    </xf>
    <xf numFmtId="3" fontId="33" fillId="0" borderId="8" xfId="0" applyNumberFormat="1" applyFont="1" applyBorder="1" applyAlignment="1">
      <alignment horizontal="right" vertical="center"/>
    </xf>
    <xf numFmtId="3" fontId="30" fillId="0" borderId="7" xfId="0" applyNumberFormat="1" applyFont="1" applyBorder="1" applyAlignment="1">
      <alignment horizontal="right" vertical="center"/>
    </xf>
    <xf numFmtId="3" fontId="33" fillId="0" borderId="7" xfId="0" applyNumberFormat="1" applyFont="1" applyBorder="1" applyAlignment="1">
      <alignment horizontal="right" vertical="center"/>
    </xf>
    <xf numFmtId="3" fontId="33" fillId="0" borderId="26" xfId="0" applyNumberFormat="1" applyFont="1" applyBorder="1" applyAlignment="1">
      <alignment horizontal="right" vertical="center"/>
    </xf>
    <xf numFmtId="3" fontId="30" fillId="0" borderId="1" xfId="0" applyNumberFormat="1" applyFont="1" applyBorder="1" applyAlignment="1">
      <alignment horizontal="right" vertical="center"/>
    </xf>
    <xf numFmtId="3" fontId="33" fillId="30" borderId="2" xfId="0" applyNumberFormat="1" applyFont="1" applyFill="1" applyBorder="1" applyAlignment="1">
      <alignment horizontal="center" vertical="center"/>
    </xf>
    <xf numFmtId="3" fontId="33" fillId="30" borderId="3" xfId="0" applyNumberFormat="1" applyFont="1" applyFill="1" applyBorder="1" applyAlignment="1">
      <alignment horizontal="center" vertical="center"/>
    </xf>
    <xf numFmtId="3" fontId="30" fillId="0" borderId="2" xfId="0" applyNumberFormat="1" applyFont="1" applyBorder="1" applyAlignment="1">
      <alignment horizontal="right" vertical="center"/>
    </xf>
    <xf numFmtId="3" fontId="33" fillId="0" borderId="4" xfId="0" applyNumberFormat="1" applyFont="1" applyBorder="1" applyAlignment="1">
      <alignment horizontal="right" vertical="center"/>
    </xf>
    <xf numFmtId="3" fontId="33" fillId="0" borderId="1" xfId="0" applyNumberFormat="1" applyFont="1" applyBorder="1" applyAlignment="1">
      <alignment horizontal="right" vertical="center"/>
    </xf>
    <xf numFmtId="3" fontId="33" fillId="0" borderId="57" xfId="0" applyNumberFormat="1" applyFont="1" applyBorder="1" applyAlignment="1">
      <alignment horizontal="right" vertical="center" wrapText="1"/>
    </xf>
    <xf numFmtId="0" fontId="33" fillId="0" borderId="49" xfId="0" applyFont="1" applyBorder="1" applyAlignment="1">
      <alignment horizontal="center" vertical="center" wrapText="1"/>
    </xf>
    <xf numFmtId="3" fontId="30" fillId="0" borderId="49" xfId="0" applyNumberFormat="1" applyFont="1" applyBorder="1" applyAlignment="1">
      <alignment horizontal="center" vertical="center"/>
    </xf>
    <xf numFmtId="3" fontId="73" fillId="0" borderId="49" xfId="0" applyNumberFormat="1" applyFont="1" applyBorder="1" applyAlignment="1">
      <alignment horizontal="center" vertical="center"/>
    </xf>
    <xf numFmtId="3" fontId="105" fillId="0" borderId="49" xfId="0" applyNumberFormat="1" applyFont="1" applyBorder="1" applyAlignment="1">
      <alignment horizontal="center" vertical="center"/>
    </xf>
    <xf numFmtId="3" fontId="73" fillId="0" borderId="49" xfId="0" applyNumberFormat="1" applyFont="1" applyBorder="1" applyAlignment="1">
      <alignment horizontal="right" vertical="center"/>
    </xf>
    <xf numFmtId="3" fontId="73" fillId="0" borderId="26" xfId="0" applyNumberFormat="1" applyFont="1" applyBorder="1" applyAlignment="1">
      <alignment horizontal="right" vertical="center"/>
    </xf>
    <xf numFmtId="3" fontId="33" fillId="30" borderId="27" xfId="0" applyNumberFormat="1" applyFont="1" applyFill="1" applyBorder="1" applyAlignment="1">
      <alignment horizontal="center" vertical="center"/>
    </xf>
    <xf numFmtId="3" fontId="33" fillId="30" borderId="0" xfId="0" applyNumberFormat="1" applyFont="1" applyFill="1" applyBorder="1" applyAlignment="1">
      <alignment horizontal="center" vertical="center"/>
    </xf>
    <xf numFmtId="3" fontId="73" fillId="0" borderId="27" xfId="0" applyNumberFormat="1" applyFont="1" applyBorder="1" applyAlignment="1">
      <alignment horizontal="right" vertical="center"/>
    </xf>
    <xf numFmtId="3" fontId="30" fillId="18" borderId="10" xfId="0" applyNumberFormat="1" applyFont="1" applyFill="1" applyBorder="1" applyAlignment="1">
      <alignment horizontal="center" vertical="center"/>
    </xf>
    <xf numFmtId="3" fontId="105" fillId="0" borderId="26" xfId="0" applyNumberFormat="1" applyFont="1" applyBorder="1" applyAlignment="1">
      <alignment horizontal="right" vertical="center"/>
    </xf>
    <xf numFmtId="3" fontId="73" fillId="0" borderId="10" xfId="0" applyNumberFormat="1" applyFont="1" applyBorder="1" applyAlignment="1">
      <alignment horizontal="right" vertical="center"/>
    </xf>
    <xf numFmtId="3" fontId="105" fillId="0" borderId="10" xfId="0" applyNumberFormat="1" applyFont="1" applyBorder="1" applyAlignment="1">
      <alignment horizontal="right" vertical="center"/>
    </xf>
    <xf numFmtId="3" fontId="33" fillId="0" borderId="33" xfId="0" applyNumberFormat="1" applyFont="1" applyBorder="1" applyAlignment="1">
      <alignment vertical="center" wrapText="1"/>
    </xf>
    <xf numFmtId="3" fontId="33" fillId="0" borderId="44" xfId="0" applyNumberFormat="1" applyFont="1" applyBorder="1" applyAlignment="1">
      <alignment horizontal="right" vertical="center" wrapText="1"/>
    </xf>
    <xf numFmtId="0" fontId="33" fillId="0" borderId="35" xfId="0" applyFont="1" applyBorder="1" applyAlignment="1">
      <alignment horizontal="center" vertical="center" wrapText="1"/>
    </xf>
    <xf numFmtId="3" fontId="30" fillId="0" borderId="35" xfId="0" applyNumberFormat="1" applyFont="1" applyBorder="1" applyAlignment="1">
      <alignment horizontal="center" vertical="center"/>
    </xf>
    <xf numFmtId="3" fontId="73" fillId="0" borderId="35" xfId="0" applyNumberFormat="1" applyFont="1" applyBorder="1" applyAlignment="1">
      <alignment horizontal="center" vertical="center"/>
    </xf>
    <xf numFmtId="3" fontId="105" fillId="0" borderId="35" xfId="0" applyNumberFormat="1" applyFont="1" applyBorder="1" applyAlignment="1">
      <alignment horizontal="center" vertical="center"/>
    </xf>
    <xf numFmtId="3" fontId="73" fillId="0" borderId="35" xfId="0" applyNumberFormat="1" applyFont="1" applyBorder="1" applyAlignment="1">
      <alignment horizontal="right" vertical="center"/>
    </xf>
    <xf numFmtId="3" fontId="34" fillId="5" borderId="1" xfId="0" applyNumberFormat="1" applyFont="1" applyFill="1" applyBorder="1" applyAlignment="1">
      <alignment vertical="center" wrapText="1"/>
    </xf>
    <xf numFmtId="3" fontId="34" fillId="5" borderId="4" xfId="0" applyNumberFormat="1" applyFont="1" applyFill="1" applyBorder="1" applyAlignment="1">
      <alignment horizontal="right" vertical="center" wrapText="1"/>
    </xf>
    <xf numFmtId="3" fontId="34" fillId="5" borderId="1" xfId="0" applyNumberFormat="1" applyFont="1" applyFill="1" applyBorder="1" applyAlignment="1">
      <alignment horizontal="right" vertical="center" wrapText="1"/>
    </xf>
    <xf numFmtId="3" fontId="33" fillId="0" borderId="17" xfId="0" applyNumberFormat="1" applyFont="1" applyBorder="1" applyAlignment="1">
      <alignment vertical="center" wrapText="1"/>
    </xf>
    <xf numFmtId="3" fontId="33" fillId="0" borderId="18" xfId="0" applyNumberFormat="1" applyFont="1" applyBorder="1" applyAlignment="1">
      <alignment horizontal="right" vertical="center" wrapText="1"/>
    </xf>
    <xf numFmtId="3" fontId="30" fillId="0" borderId="17" xfId="0" applyNumberFormat="1" applyFont="1" applyBorder="1" applyAlignment="1">
      <alignment horizontal="center" vertical="center"/>
    </xf>
    <xf numFmtId="3" fontId="30" fillId="0" borderId="17" xfId="0" applyNumberFormat="1" applyFont="1" applyBorder="1" applyAlignment="1">
      <alignment horizontal="right" vertical="center"/>
    </xf>
    <xf numFmtId="3" fontId="33" fillId="0" borderId="17" xfId="0" applyNumberFormat="1" applyFont="1" applyBorder="1" applyAlignment="1">
      <alignment horizontal="right" vertical="center"/>
    </xf>
    <xf numFmtId="3" fontId="30" fillId="29" borderId="17" xfId="0" applyNumberFormat="1" applyFont="1" applyFill="1" applyBorder="1" applyAlignment="1">
      <alignment horizontal="center" vertical="center"/>
    </xf>
    <xf numFmtId="3" fontId="30" fillId="29" borderId="22" xfId="0" applyNumberFormat="1" applyFont="1" applyFill="1" applyBorder="1" applyAlignment="1">
      <alignment horizontal="center" vertical="center"/>
    </xf>
    <xf numFmtId="3" fontId="30" fillId="0" borderId="22" xfId="0" applyNumberFormat="1" applyFont="1" applyBorder="1" applyAlignment="1">
      <alignment horizontal="right" vertical="center"/>
    </xf>
    <xf numFmtId="3" fontId="33" fillId="0" borderId="18" xfId="0" applyNumberFormat="1" applyFont="1" applyBorder="1" applyAlignment="1">
      <alignment horizontal="right" vertical="center"/>
    </xf>
    <xf numFmtId="3" fontId="73" fillId="0" borderId="7" xfId="0" applyNumberFormat="1" applyFont="1" applyBorder="1" applyAlignment="1">
      <alignment horizontal="center" vertical="center"/>
    </xf>
    <xf numFmtId="3" fontId="105" fillId="0" borderId="7" xfId="0" applyNumberFormat="1" applyFont="1" applyBorder="1" applyAlignment="1">
      <alignment horizontal="center" vertical="center"/>
    </xf>
    <xf numFmtId="3" fontId="105" fillId="0" borderId="7" xfId="0" applyNumberFormat="1" applyFont="1" applyBorder="1" applyAlignment="1">
      <alignment horizontal="right" vertical="center"/>
    </xf>
    <xf numFmtId="3" fontId="30" fillId="29" borderId="7" xfId="0" applyNumberFormat="1" applyFont="1" applyFill="1" applyBorder="1" applyAlignment="1">
      <alignment horizontal="center" vertical="center"/>
    </xf>
    <xf numFmtId="3" fontId="30" fillId="29" borderId="5" xfId="0" applyNumberFormat="1" applyFont="1" applyFill="1" applyBorder="1" applyAlignment="1">
      <alignment horizontal="center" vertical="center"/>
    </xf>
    <xf numFmtId="3" fontId="73" fillId="0" borderId="5" xfId="0" applyNumberFormat="1" applyFont="1" applyBorder="1" applyAlignment="1">
      <alignment horizontal="right" vertical="center"/>
    </xf>
    <xf numFmtId="3" fontId="105" fillId="0" borderId="8" xfId="0" applyNumberFormat="1" applyFont="1" applyBorder="1" applyAlignment="1">
      <alignment horizontal="right"/>
    </xf>
    <xf numFmtId="3" fontId="105" fillId="0" borderId="7" xfId="0" applyNumberFormat="1" applyFont="1" applyBorder="1" applyAlignment="1">
      <alignment horizontal="right"/>
    </xf>
    <xf numFmtId="3" fontId="33" fillId="0" borderId="26" xfId="0" applyNumberFormat="1" applyFont="1" applyBorder="1" applyAlignment="1">
      <alignment horizontal="right" vertical="center" wrapText="1"/>
    </xf>
    <xf numFmtId="0" fontId="33" fillId="0" borderId="26" xfId="0" applyFont="1" applyBorder="1" applyAlignment="1">
      <alignment horizontal="center" vertical="center" wrapText="1"/>
    </xf>
    <xf numFmtId="3" fontId="30" fillId="0" borderId="10" xfId="0" applyNumberFormat="1" applyFont="1" applyBorder="1" applyAlignment="1">
      <alignment horizontal="center" vertical="center"/>
    </xf>
    <xf numFmtId="3" fontId="73" fillId="0" borderId="10" xfId="0" applyNumberFormat="1" applyFont="1" applyBorder="1" applyAlignment="1">
      <alignment horizontal="center" vertical="center"/>
    </xf>
    <xf numFmtId="3" fontId="105" fillId="0" borderId="10" xfId="0" applyNumberFormat="1" applyFont="1" applyBorder="1" applyAlignment="1">
      <alignment horizontal="center" vertical="center"/>
    </xf>
    <xf numFmtId="4" fontId="30" fillId="18" borderId="27" xfId="0" applyNumberFormat="1" applyFont="1" applyFill="1" applyBorder="1" applyAlignment="1">
      <alignment horizontal="right" vertical="center"/>
    </xf>
    <xf numFmtId="3" fontId="105" fillId="0" borderId="10" xfId="0" applyNumberFormat="1" applyFont="1" applyBorder="1" applyAlignment="1">
      <alignment horizontal="right"/>
    </xf>
    <xf numFmtId="3" fontId="34" fillId="5" borderId="1" xfId="0" applyNumberFormat="1" applyFont="1" applyFill="1" applyBorder="1" applyAlignment="1">
      <alignment wrapText="1"/>
    </xf>
    <xf numFmtId="3" fontId="34" fillId="5" borderId="61" xfId="0" applyNumberFormat="1" applyFont="1" applyFill="1" applyBorder="1" applyAlignment="1">
      <alignment horizontal="right" wrapText="1"/>
    </xf>
    <xf numFmtId="3" fontId="34" fillId="5" borderId="32" xfId="0" applyNumberFormat="1" applyFont="1" applyFill="1" applyBorder="1" applyAlignment="1">
      <alignment horizontal="left"/>
    </xf>
    <xf numFmtId="3" fontId="34" fillId="5" borderId="28" xfId="0" applyNumberFormat="1" applyFont="1" applyFill="1" applyBorder="1" applyAlignment="1">
      <alignment horizontal="right" wrapText="1"/>
    </xf>
    <xf numFmtId="3" fontId="34" fillId="5" borderId="34" xfId="0" applyNumberFormat="1" applyFont="1" applyFill="1" applyBorder="1" applyAlignment="1">
      <alignment horizontal="right" wrapText="1"/>
    </xf>
    <xf numFmtId="3" fontId="34" fillId="5" borderId="48" xfId="0" applyNumberFormat="1" applyFont="1" applyFill="1" applyBorder="1" applyAlignment="1">
      <alignment horizontal="right" wrapText="1"/>
    </xf>
    <xf numFmtId="3" fontId="34" fillId="5" borderId="29" xfId="0" applyNumberFormat="1" applyFont="1" applyFill="1" applyBorder="1" applyAlignment="1">
      <alignment horizontal="right" wrapText="1"/>
    </xf>
    <xf numFmtId="3" fontId="34" fillId="18" borderId="30" xfId="0" applyNumberFormat="1" applyFont="1" applyFill="1" applyBorder="1" applyAlignment="1">
      <alignment horizontal="right" wrapText="1"/>
    </xf>
    <xf numFmtId="3" fontId="34" fillId="5" borderId="31" xfId="0" applyNumberFormat="1" applyFont="1" applyFill="1" applyBorder="1" applyAlignment="1">
      <alignment horizontal="right" wrapText="1"/>
    </xf>
    <xf numFmtId="3" fontId="34" fillId="5" borderId="0" xfId="0" applyNumberFormat="1" applyFont="1" applyFill="1" applyBorder="1" applyAlignment="1">
      <alignment horizontal="right" wrapText="1"/>
    </xf>
    <xf numFmtId="3" fontId="33" fillId="12" borderId="74" xfId="0" applyNumberFormat="1" applyFont="1" applyFill="1" applyBorder="1" applyAlignment="1">
      <alignment horizontal="right" vertical="center" wrapText="1"/>
    </xf>
    <xf numFmtId="3" fontId="33" fillId="12" borderId="49" xfId="0" applyNumberFormat="1" applyFont="1" applyFill="1" applyBorder="1" applyAlignment="1">
      <alignment horizontal="center" vertical="center" wrapText="1"/>
    </xf>
    <xf numFmtId="3" fontId="30" fillId="12" borderId="74" xfId="0" applyNumberFormat="1" applyFont="1" applyFill="1" applyBorder="1" applyAlignment="1">
      <alignment horizontal="center" vertical="center"/>
    </xf>
    <xf numFmtId="3" fontId="30" fillId="12" borderId="66" xfId="0" applyNumberFormat="1" applyFont="1" applyFill="1" applyBorder="1" applyAlignment="1">
      <alignment horizontal="center" vertical="center"/>
    </xf>
    <xf numFmtId="3" fontId="73" fillId="12" borderId="66" xfId="0" applyNumberFormat="1" applyFont="1" applyFill="1" applyBorder="1" applyAlignment="1">
      <alignment horizontal="center" vertical="center"/>
    </xf>
    <xf numFmtId="3" fontId="73" fillId="12" borderId="74" xfId="0" applyNumberFormat="1" applyFont="1" applyFill="1" applyBorder="1" applyAlignment="1">
      <alignment horizontal="center" vertical="center"/>
    </xf>
    <xf numFmtId="3" fontId="73" fillId="12" borderId="72" xfId="0" applyNumberFormat="1" applyFont="1" applyFill="1" applyBorder="1" applyAlignment="1">
      <alignment horizontal="center" vertical="center"/>
    </xf>
    <xf numFmtId="3" fontId="105" fillId="12" borderId="26" xfId="0" applyNumberFormat="1" applyFont="1" applyFill="1" applyBorder="1" applyAlignment="1">
      <alignment horizontal="center" vertical="center"/>
    </xf>
    <xf numFmtId="3" fontId="73" fillId="12" borderId="41" xfId="0" applyNumberFormat="1" applyFont="1" applyFill="1" applyBorder="1" applyAlignment="1">
      <alignment horizontal="right" vertical="center"/>
    </xf>
    <xf numFmtId="3" fontId="73" fillId="12" borderId="26" xfId="0" applyNumberFormat="1" applyFont="1" applyFill="1" applyBorder="1" applyAlignment="1">
      <alignment horizontal="right" vertical="center"/>
    </xf>
    <xf numFmtId="3" fontId="33" fillId="12" borderId="29" xfId="0" applyNumberFormat="1" applyFont="1" applyFill="1" applyBorder="1" applyAlignment="1">
      <alignment horizontal="center" vertical="center"/>
    </xf>
    <xf numFmtId="3" fontId="30" fillId="12" borderId="29" xfId="0" applyNumberFormat="1" applyFont="1" applyFill="1" applyBorder="1" applyAlignment="1">
      <alignment horizontal="right" vertical="center"/>
    </xf>
    <xf numFmtId="3" fontId="30" fillId="12" borderId="30" xfId="0" applyNumberFormat="1" applyFont="1" applyFill="1" applyBorder="1" applyAlignment="1">
      <alignment horizontal="right" vertical="center"/>
    </xf>
    <xf numFmtId="3" fontId="105" fillId="12" borderId="42" xfId="0" applyNumberFormat="1" applyFont="1" applyFill="1" applyBorder="1" applyAlignment="1">
      <alignment horizontal="right" vertical="center"/>
    </xf>
    <xf numFmtId="3" fontId="30" fillId="12" borderId="10" xfId="0" applyNumberFormat="1" applyFont="1" applyFill="1" applyBorder="1" applyAlignment="1">
      <alignment horizontal="right" vertical="center"/>
    </xf>
    <xf numFmtId="3" fontId="30" fillId="12" borderId="27" xfId="0" applyNumberFormat="1" applyFont="1" applyFill="1" applyBorder="1" applyAlignment="1">
      <alignment horizontal="right" vertical="center"/>
    </xf>
    <xf numFmtId="3" fontId="105" fillId="12" borderId="8" xfId="0" applyNumberFormat="1" applyFont="1" applyFill="1" applyBorder="1" applyAlignment="1">
      <alignment horizontal="right" vertical="center"/>
    </xf>
    <xf numFmtId="3" fontId="105" fillId="12" borderId="49" xfId="0" applyNumberFormat="1" applyFont="1" applyFill="1" applyBorder="1" applyAlignment="1">
      <alignment horizontal="right" vertical="center"/>
    </xf>
    <xf numFmtId="3" fontId="33" fillId="6" borderId="17" xfId="0" applyNumberFormat="1" applyFont="1" applyFill="1" applyBorder="1" applyAlignment="1">
      <alignment vertical="center"/>
    </xf>
    <xf numFmtId="3" fontId="33" fillId="6" borderId="0" xfId="0" applyNumberFormat="1" applyFont="1" applyFill="1" applyBorder="1" applyAlignment="1">
      <alignment horizontal="right" vertical="center"/>
    </xf>
    <xf numFmtId="3" fontId="33" fillId="6" borderId="27" xfId="0" applyNumberFormat="1" applyFont="1" applyFill="1" applyBorder="1" applyAlignment="1">
      <alignment horizontal="right" vertical="center"/>
    </xf>
    <xf numFmtId="3" fontId="33" fillId="6" borderId="22" xfId="0" applyNumberFormat="1" applyFont="1" applyFill="1" applyBorder="1" applyAlignment="1">
      <alignment horizontal="right" vertical="center"/>
    </xf>
    <xf numFmtId="3" fontId="105" fillId="0" borderId="37" xfId="0" applyNumberFormat="1" applyFont="1" applyBorder="1" applyAlignment="1">
      <alignment horizontal="right" vertical="center"/>
    </xf>
    <xf numFmtId="3" fontId="11" fillId="12" borderId="0" xfId="0" applyNumberFormat="1" applyFont="1" applyFill="1"/>
    <xf numFmtId="0" fontId="38" fillId="8" borderId="4" xfId="0" applyFont="1" applyFill="1" applyBorder="1" applyAlignment="1">
      <alignment horizontal="center" vertical="center" wrapText="1"/>
    </xf>
    <xf numFmtId="0" fontId="38" fillId="9" borderId="2" xfId="0" applyFont="1" applyFill="1" applyBorder="1" applyAlignment="1">
      <alignment horizontal="center" vertical="center" wrapText="1"/>
    </xf>
    <xf numFmtId="3" fontId="38" fillId="9" borderId="7" xfId="0" applyNumberFormat="1" applyFont="1" applyFill="1" applyBorder="1" applyAlignment="1">
      <alignment horizontal="center" vertical="center" wrapText="1"/>
    </xf>
    <xf numFmtId="3" fontId="38" fillId="10" borderId="1" xfId="0" applyNumberFormat="1" applyFont="1" applyFill="1" applyBorder="1" applyAlignment="1">
      <alignment horizontal="center" vertical="center" wrapText="1"/>
    </xf>
    <xf numFmtId="3" fontId="38" fillId="6" borderId="22" xfId="0" applyNumberFormat="1" applyFont="1" applyFill="1" applyBorder="1" applyAlignment="1">
      <alignment horizontal="right" vertical="center"/>
    </xf>
    <xf numFmtId="3" fontId="38" fillId="18" borderId="22" xfId="0" applyNumberFormat="1" applyFont="1" applyFill="1" applyBorder="1" applyAlignment="1">
      <alignment horizontal="right" vertical="center"/>
    </xf>
    <xf numFmtId="3" fontId="38" fillId="6" borderId="17" xfId="0" applyNumberFormat="1" applyFont="1" applyFill="1" applyBorder="1" applyAlignment="1">
      <alignment horizontal="right" vertical="center"/>
    </xf>
    <xf numFmtId="0" fontId="38" fillId="24" borderId="5" xfId="0" applyFont="1" applyFill="1" applyBorder="1" applyAlignment="1">
      <alignment horizontal="center" vertical="center" wrapText="1"/>
    </xf>
    <xf numFmtId="0" fontId="38" fillId="6" borderId="5" xfId="0" applyFont="1" applyFill="1" applyBorder="1" applyAlignment="1">
      <alignment horizontal="center" vertical="center" wrapText="1"/>
    </xf>
    <xf numFmtId="3" fontId="38" fillId="24" borderId="17" xfId="0" applyNumberFormat="1" applyFont="1" applyFill="1" applyBorder="1" applyAlignment="1">
      <alignment vertical="center"/>
    </xf>
    <xf numFmtId="0" fontId="31" fillId="0" borderId="7" xfId="0" applyFont="1" applyBorder="1" applyAlignment="1">
      <alignment horizontal="left" vertical="center" wrapText="1"/>
    </xf>
    <xf numFmtId="0" fontId="31" fillId="0" borderId="10" xfId="0" applyFont="1" applyBorder="1" applyAlignment="1">
      <alignment horizontal="left" vertical="center" wrapText="1"/>
    </xf>
    <xf numFmtId="0" fontId="31" fillId="0" borderId="17" xfId="0" applyFont="1" applyBorder="1" applyAlignment="1">
      <alignment horizontal="left" vertical="center" wrapText="1"/>
    </xf>
    <xf numFmtId="0" fontId="18" fillId="0" borderId="27" xfId="0" applyFont="1" applyBorder="1" applyAlignment="1">
      <alignment horizontal="left" vertical="center" wrapText="1"/>
    </xf>
    <xf numFmtId="0" fontId="18" fillId="0" borderId="10" xfId="0" applyFont="1" applyBorder="1" applyAlignment="1">
      <alignment horizontal="left" vertical="center" wrapText="1"/>
    </xf>
    <xf numFmtId="0" fontId="107" fillId="0" borderId="0" xfId="0" applyFont="1" applyAlignment="1"/>
    <xf numFmtId="3" fontId="30" fillId="18" borderId="77" xfId="0" applyNumberFormat="1" applyFont="1" applyFill="1" applyBorder="1" applyAlignment="1">
      <alignment horizontal="right" vertical="center"/>
    </xf>
    <xf numFmtId="3" fontId="33" fillId="6" borderId="17" xfId="0" applyNumberFormat="1" applyFont="1" applyFill="1" applyBorder="1" applyAlignment="1">
      <alignment horizontal="right" vertical="center"/>
    </xf>
    <xf numFmtId="0" fontId="108" fillId="0" borderId="0" xfId="0" applyFont="1"/>
    <xf numFmtId="3" fontId="30" fillId="18" borderId="1" xfId="0" applyNumberFormat="1" applyFont="1" applyFill="1" applyBorder="1"/>
    <xf numFmtId="3" fontId="30" fillId="6" borderId="58" xfId="0" applyNumberFormat="1" applyFont="1" applyFill="1" applyBorder="1"/>
    <xf numFmtId="3" fontId="30" fillId="6" borderId="25" xfId="0" applyNumberFormat="1" applyFont="1" applyFill="1" applyBorder="1"/>
    <xf numFmtId="3" fontId="30" fillId="6" borderId="71" xfId="0" applyNumberFormat="1" applyFont="1" applyFill="1" applyBorder="1"/>
    <xf numFmtId="3" fontId="30" fillId="6" borderId="68" xfId="0" applyNumberFormat="1" applyFont="1" applyFill="1" applyBorder="1"/>
    <xf numFmtId="0" fontId="31" fillId="0" borderId="0" xfId="0" applyFont="1" applyBorder="1" applyAlignment="1">
      <alignment horizontal="left" vertical="center" wrapText="1"/>
    </xf>
    <xf numFmtId="0" fontId="38" fillId="0" borderId="17" xfId="0" applyFont="1" applyBorder="1" applyAlignment="1">
      <alignment horizontal="left" vertical="center" wrapText="1"/>
    </xf>
    <xf numFmtId="3" fontId="18" fillId="25" borderId="10" xfId="0" applyNumberFormat="1" applyFont="1" applyFill="1" applyBorder="1" applyAlignment="1">
      <alignment horizontal="left" vertical="center" wrapText="1"/>
    </xf>
    <xf numFmtId="0" fontId="18" fillId="6" borderId="22" xfId="0" applyFont="1" applyFill="1" applyBorder="1" applyAlignment="1"/>
    <xf numFmtId="0" fontId="19" fillId="0" borderId="0" xfId="0" applyFont="1" applyAlignment="1">
      <alignment horizontal="left" vertical="center"/>
    </xf>
    <xf numFmtId="0" fontId="93" fillId="0" borderId="7" xfId="0" applyFont="1" applyBorder="1" applyAlignment="1">
      <alignment horizontal="center" vertical="center"/>
    </xf>
    <xf numFmtId="0" fontId="93" fillId="0" borderId="10" xfId="0" applyFont="1" applyBorder="1" applyAlignment="1">
      <alignment horizontal="center" vertical="center"/>
    </xf>
    <xf numFmtId="0" fontId="93" fillId="0" borderId="17" xfId="0" applyFont="1" applyBorder="1" applyAlignment="1">
      <alignment horizontal="center" vertical="center"/>
    </xf>
    <xf numFmtId="0" fontId="92" fillId="0" borderId="5" xfId="0" applyFont="1" applyBorder="1" applyAlignment="1">
      <alignment horizontal="left" vertical="center" wrapText="1"/>
    </xf>
    <xf numFmtId="0" fontId="92" fillId="0" borderId="27" xfId="0" applyFont="1" applyBorder="1" applyAlignment="1">
      <alignment horizontal="left" vertical="center" wrapText="1"/>
    </xf>
    <xf numFmtId="0" fontId="19" fillId="0" borderId="5" xfId="0" applyFont="1" applyBorder="1" applyAlignment="1">
      <alignment horizontal="center" vertical="center" wrapText="1"/>
    </xf>
    <xf numFmtId="0" fontId="19" fillId="0" borderId="10" xfId="0" applyFont="1" applyBorder="1" applyAlignment="1">
      <alignment horizontal="center" vertical="center" wrapText="1"/>
    </xf>
    <xf numFmtId="0" fontId="68" fillId="26" borderId="0" xfId="0" applyFont="1" applyFill="1" applyAlignment="1">
      <alignment horizontal="center"/>
    </xf>
    <xf numFmtId="0" fontId="97" fillId="27" borderId="19" xfId="0" applyFont="1" applyFill="1" applyBorder="1" applyAlignment="1">
      <alignment horizontal="left"/>
    </xf>
    <xf numFmtId="0" fontId="92" fillId="0" borderId="7" xfId="0" applyFont="1" applyBorder="1" applyAlignment="1">
      <alignment horizontal="left" vertical="center" wrapText="1"/>
    </xf>
    <xf numFmtId="0" fontId="92" fillId="0" borderId="10" xfId="0" applyFont="1" applyBorder="1" applyAlignment="1">
      <alignment horizontal="left" vertical="center" wrapText="1"/>
    </xf>
    <xf numFmtId="0" fontId="19" fillId="0" borderId="7" xfId="0" applyFont="1" applyBorder="1" applyAlignment="1">
      <alignment horizontal="center" vertical="center" wrapText="1"/>
    </xf>
    <xf numFmtId="0" fontId="93" fillId="12" borderId="39" xfId="0" applyFont="1" applyFill="1" applyBorder="1" applyAlignment="1">
      <alignment horizontal="center" vertical="center"/>
    </xf>
    <xf numFmtId="0" fontId="92" fillId="0" borderId="35" xfId="0" applyFont="1" applyBorder="1" applyAlignment="1">
      <alignment horizontal="center" vertical="center" wrapText="1"/>
    </xf>
    <xf numFmtId="0" fontId="92" fillId="0" borderId="72" xfId="0" applyFont="1" applyBorder="1" applyAlignment="1">
      <alignment horizontal="center" vertical="center" wrapText="1"/>
    </xf>
    <xf numFmtId="0" fontId="92" fillId="0" borderId="56" xfId="0" applyFont="1" applyBorder="1" applyAlignment="1">
      <alignment horizontal="center" vertical="center" wrapText="1"/>
    </xf>
    <xf numFmtId="0" fontId="19" fillId="0" borderId="49" xfId="0" applyFont="1" applyBorder="1" applyAlignment="1">
      <alignment horizontal="center" vertical="center" wrapText="1"/>
    </xf>
    <xf numFmtId="0" fontId="93" fillId="0" borderId="39" xfId="0" applyFont="1" applyBorder="1" applyAlignment="1">
      <alignment horizontal="center" vertical="center"/>
    </xf>
    <xf numFmtId="0" fontId="99" fillId="12" borderId="6" xfId="0" applyFont="1" applyFill="1" applyBorder="1" applyAlignment="1">
      <alignment horizontal="left" vertical="center" wrapText="1"/>
    </xf>
    <xf numFmtId="0" fontId="99" fillId="12" borderId="0" xfId="0" applyFont="1" applyFill="1" applyBorder="1" applyAlignment="1">
      <alignment horizontal="left" vertical="center" wrapText="1"/>
    </xf>
    <xf numFmtId="0" fontId="99" fillId="12" borderId="19" xfId="0" applyFont="1" applyFill="1" applyBorder="1" applyAlignment="1">
      <alignment horizontal="left" vertical="center" wrapText="1"/>
    </xf>
    <xf numFmtId="0" fontId="19" fillId="0" borderId="11"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6" xfId="0" applyFont="1" applyBorder="1" applyAlignment="1">
      <alignment horizontal="center" vertical="center" wrapText="1"/>
    </xf>
    <xf numFmtId="0" fontId="92" fillId="0" borderId="49" xfId="0" applyFont="1" applyBorder="1" applyAlignment="1">
      <alignment horizontal="left" vertical="center" wrapText="1"/>
    </xf>
    <xf numFmtId="3" fontId="29" fillId="0" borderId="59" xfId="0" applyNumberFormat="1" applyFont="1" applyBorder="1" applyAlignment="1">
      <alignment horizontal="left" wrapText="1"/>
    </xf>
    <xf numFmtId="3" fontId="29" fillId="0" borderId="0" xfId="0" applyNumberFormat="1" applyFont="1" applyBorder="1" applyAlignment="1">
      <alignment horizontal="left" wrapText="1"/>
    </xf>
    <xf numFmtId="0" fontId="71" fillId="0" borderId="59" xfId="0" applyFont="1" applyBorder="1" applyAlignment="1">
      <alignment horizontal="left" vertical="center" wrapText="1"/>
    </xf>
    <xf numFmtId="0" fontId="71" fillId="0" borderId="0" xfId="0" applyFont="1" applyBorder="1" applyAlignment="1">
      <alignment horizontal="left" vertical="center" wrapText="1"/>
    </xf>
    <xf numFmtId="0" fontId="19" fillId="0" borderId="49" xfId="0" applyFont="1" applyBorder="1" applyAlignment="1">
      <alignment horizontal="left" vertical="center" wrapText="1"/>
    </xf>
    <xf numFmtId="0" fontId="92" fillId="0" borderId="49" xfId="0" applyFont="1" applyBorder="1" applyAlignment="1">
      <alignment horizontal="center" vertical="center" wrapText="1"/>
    </xf>
    <xf numFmtId="0" fontId="9" fillId="0" borderId="49" xfId="0" applyFont="1" applyBorder="1" applyAlignment="1">
      <alignment horizontal="left" vertical="center" wrapText="1"/>
    </xf>
    <xf numFmtId="0" fontId="87" fillId="0" borderId="46" xfId="0" applyFont="1" applyBorder="1" applyAlignment="1">
      <alignment horizontal="center"/>
    </xf>
    <xf numFmtId="0" fontId="87" fillId="0" borderId="75" xfId="0" applyFont="1" applyBorder="1" applyAlignment="1">
      <alignment horizontal="center"/>
    </xf>
    <xf numFmtId="0" fontId="87" fillId="0" borderId="51" xfId="0" applyFont="1" applyBorder="1" applyAlignment="1">
      <alignment horizontal="center"/>
    </xf>
    <xf numFmtId="0" fontId="87" fillId="0" borderId="57" xfId="0" applyFont="1" applyBorder="1" applyAlignment="1">
      <alignment horizontal="center"/>
    </xf>
    <xf numFmtId="0" fontId="87" fillId="0" borderId="73" xfId="0" applyFont="1" applyBorder="1" applyAlignment="1">
      <alignment horizontal="center"/>
    </xf>
    <xf numFmtId="0" fontId="15" fillId="0" borderId="27" xfId="0" applyFont="1" applyBorder="1" applyAlignment="1">
      <alignment vertical="center" wrapText="1" shrinkToFit="1"/>
    </xf>
    <xf numFmtId="0" fontId="15" fillId="0" borderId="0" xfId="0" applyFont="1" applyBorder="1" applyAlignment="1">
      <alignment vertical="center" wrapText="1" shrinkToFit="1"/>
    </xf>
    <xf numFmtId="0" fontId="30" fillId="0" borderId="27" xfId="0" applyFont="1" applyBorder="1" applyAlignment="1">
      <alignment vertical="center" wrapText="1" shrinkToFit="1"/>
    </xf>
    <xf numFmtId="0" fontId="30" fillId="0" borderId="0" xfId="0" applyFont="1" applyBorder="1" applyAlignment="1">
      <alignment vertical="center" wrapText="1" shrinkToFit="1"/>
    </xf>
    <xf numFmtId="0" fontId="30" fillId="0" borderId="0" xfId="0" applyFont="1" applyBorder="1" applyAlignment="1">
      <alignment horizontal="center" vertical="center" wrapText="1" shrinkToFit="1"/>
    </xf>
    <xf numFmtId="0" fontId="30" fillId="0" borderId="0" xfId="0" applyFont="1" applyBorder="1" applyAlignment="1">
      <alignment horizontal="left" vertical="center" wrapText="1" shrinkToFit="1"/>
    </xf>
    <xf numFmtId="0" fontId="102" fillId="0" borderId="27" xfId="0" applyNumberFormat="1" applyFont="1" applyFill="1" applyBorder="1" applyAlignment="1">
      <alignment horizontal="center" vertical="center" wrapText="1"/>
    </xf>
    <xf numFmtId="0" fontId="102" fillId="0" borderId="0" xfId="0" applyNumberFormat="1" applyFont="1" applyFill="1" applyBorder="1" applyAlignment="1">
      <alignment horizontal="center" vertical="center" wrapText="1"/>
    </xf>
    <xf numFmtId="0" fontId="19" fillId="6" borderId="49" xfId="0" applyFont="1" applyFill="1" applyBorder="1" applyAlignment="1">
      <alignment horizontal="center" wrapText="1"/>
    </xf>
    <xf numFmtId="0" fontId="0" fillId="12" borderId="5" xfId="0" applyFill="1" applyBorder="1" applyAlignment="1">
      <alignment horizontal="left" vertical="center"/>
    </xf>
    <xf numFmtId="0" fontId="0" fillId="12" borderId="27" xfId="0" applyFill="1" applyBorder="1" applyAlignment="1">
      <alignment horizontal="left" vertical="center"/>
    </xf>
    <xf numFmtId="0" fontId="0" fillId="12" borderId="22" xfId="0" applyFill="1" applyBorder="1" applyAlignment="1">
      <alignment horizontal="left" vertical="center"/>
    </xf>
    <xf numFmtId="0" fontId="75" fillId="26" borderId="39" xfId="0" applyFont="1" applyFill="1" applyBorder="1" applyAlignment="1">
      <alignment horizontal="left" vertical="center" wrapText="1"/>
    </xf>
    <xf numFmtId="0" fontId="27" fillId="12" borderId="49" xfId="0" applyFont="1" applyFill="1" applyBorder="1" applyAlignment="1">
      <alignment horizontal="center" wrapText="1"/>
    </xf>
    <xf numFmtId="3" fontId="67" fillId="0" borderId="43" xfId="0" applyNumberFormat="1" applyFont="1" applyBorder="1" applyAlignment="1">
      <alignment horizontal="center"/>
    </xf>
    <xf numFmtId="3" fontId="67" fillId="0" borderId="0" xfId="0" applyNumberFormat="1" applyFont="1" applyAlignment="1">
      <alignment horizontal="left"/>
    </xf>
    <xf numFmtId="0" fontId="90" fillId="0" borderId="39" xfId="0" applyFont="1" applyBorder="1" applyAlignment="1">
      <alignment horizontal="center" vertical="center"/>
    </xf>
    <xf numFmtId="0" fontId="75" fillId="0" borderId="49" xfId="0" applyFont="1" applyBorder="1" applyAlignment="1">
      <alignment horizontal="center" wrapText="1"/>
    </xf>
    <xf numFmtId="0" fontId="101" fillId="27" borderId="19" xfId="0" applyFont="1" applyFill="1" applyBorder="1" applyAlignment="1">
      <alignment horizontal="left" vertical="center"/>
    </xf>
    <xf numFmtId="0" fontId="19" fillId="12" borderId="39" xfId="0" applyFont="1" applyFill="1" applyBorder="1" applyAlignment="1">
      <alignment horizontal="left" vertical="center"/>
    </xf>
    <xf numFmtId="0" fontId="92" fillId="12" borderId="49" xfId="0" applyFont="1" applyFill="1" applyBorder="1" applyAlignment="1">
      <alignment horizontal="left" vertical="center" wrapText="1"/>
    </xf>
    <xf numFmtId="0" fontId="19" fillId="12" borderId="49" xfId="0" applyFont="1" applyFill="1" applyBorder="1" applyAlignment="1">
      <alignment horizontal="center" vertical="center" wrapText="1"/>
    </xf>
    <xf numFmtId="0" fontId="75" fillId="26" borderId="49" xfId="0" applyFont="1" applyFill="1" applyBorder="1" applyAlignment="1">
      <alignment horizontal="center" wrapText="1"/>
    </xf>
    <xf numFmtId="0" fontId="96" fillId="6" borderId="39" xfId="0" applyFont="1" applyFill="1" applyBorder="1" applyAlignment="1">
      <alignment horizontal="center" vertical="center"/>
    </xf>
    <xf numFmtId="0" fontId="96" fillId="6" borderId="63" xfId="0" applyFont="1" applyFill="1" applyBorder="1" applyAlignment="1">
      <alignment horizontal="center" vertical="center"/>
    </xf>
    <xf numFmtId="0" fontId="89" fillId="6" borderId="49" xfId="0" applyFont="1" applyFill="1" applyBorder="1" applyAlignment="1">
      <alignment horizontal="left" vertical="center" wrapText="1"/>
    </xf>
    <xf numFmtId="0" fontId="89" fillId="6" borderId="64" xfId="0" applyFont="1" applyFill="1" applyBorder="1" applyAlignment="1">
      <alignment horizontal="left" vertical="center" wrapText="1"/>
    </xf>
    <xf numFmtId="0" fontId="89" fillId="6" borderId="49" xfId="0" applyFont="1" applyFill="1" applyBorder="1" applyAlignment="1">
      <alignment horizontal="center" vertical="center" wrapText="1"/>
    </xf>
    <xf numFmtId="0" fontId="89" fillId="6" borderId="64" xfId="0" applyFont="1" applyFill="1" applyBorder="1" applyAlignment="1">
      <alignment horizontal="center" vertical="center" wrapText="1"/>
    </xf>
    <xf numFmtId="0" fontId="90" fillId="0" borderId="63" xfId="0" applyFont="1" applyBorder="1" applyAlignment="1">
      <alignment horizontal="center" vertical="center"/>
    </xf>
    <xf numFmtId="0" fontId="19" fillId="28" borderId="49" xfId="0" applyFont="1" applyFill="1" applyBorder="1" applyAlignment="1">
      <alignment horizontal="left" vertical="center" wrapText="1"/>
    </xf>
    <xf numFmtId="0" fontId="19" fillId="28" borderId="64" xfId="0" applyFont="1" applyFill="1" applyBorder="1" applyAlignment="1">
      <alignment horizontal="left" vertical="center" wrapText="1"/>
    </xf>
    <xf numFmtId="0" fontId="19" fillId="0" borderId="64" xfId="0" applyFont="1" applyBorder="1" applyAlignment="1">
      <alignment horizontal="center" vertical="center" wrapText="1"/>
    </xf>
    <xf numFmtId="0" fontId="19" fillId="3" borderId="49" xfId="0" applyFont="1" applyFill="1" applyBorder="1" applyAlignment="1">
      <alignment horizontal="left" vertical="center" wrapText="1"/>
    </xf>
    <xf numFmtId="0" fontId="92" fillId="6" borderId="49" xfId="0" applyFont="1" applyFill="1" applyBorder="1" applyAlignment="1">
      <alignment horizontal="center" wrapText="1"/>
    </xf>
    <xf numFmtId="0" fontId="19" fillId="0" borderId="49" xfId="0" applyFont="1" applyBorder="1" applyAlignment="1">
      <alignment horizontal="center" wrapText="1"/>
    </xf>
    <xf numFmtId="0" fontId="19" fillId="0" borderId="35" xfId="0" applyFont="1" applyBorder="1" applyAlignment="1">
      <alignment horizontal="center" wrapText="1"/>
    </xf>
    <xf numFmtId="0" fontId="19" fillId="0" borderId="72" xfId="0" applyFont="1" applyBorder="1" applyAlignment="1">
      <alignment horizontal="center" wrapText="1"/>
    </xf>
    <xf numFmtId="0" fontId="19" fillId="0" borderId="56" xfId="0" applyFont="1" applyBorder="1" applyAlignment="1">
      <alignment horizontal="center" wrapText="1"/>
    </xf>
    <xf numFmtId="0" fontId="92" fillId="26" borderId="78" xfId="0" applyFont="1" applyFill="1" applyBorder="1" applyAlignment="1">
      <alignment horizontal="center" vertical="center" wrapText="1"/>
    </xf>
    <xf numFmtId="0" fontId="92" fillId="26" borderId="74" xfId="0" applyFont="1" applyFill="1" applyBorder="1" applyAlignment="1">
      <alignment horizontal="center" vertical="center" wrapText="1"/>
    </xf>
    <xf numFmtId="0" fontId="92" fillId="26" borderId="76" xfId="0" applyFont="1" applyFill="1" applyBorder="1" applyAlignment="1">
      <alignment horizontal="center" vertical="center" wrapText="1"/>
    </xf>
    <xf numFmtId="0" fontId="19" fillId="26" borderId="78" xfId="0" applyFont="1" applyFill="1" applyBorder="1" applyAlignment="1">
      <alignment horizontal="center" wrapText="1"/>
    </xf>
    <xf numFmtId="0" fontId="19" fillId="26" borderId="74" xfId="0" applyFont="1" applyFill="1" applyBorder="1" applyAlignment="1">
      <alignment horizontal="center" wrapText="1"/>
    </xf>
    <xf numFmtId="0" fontId="19" fillId="26" borderId="76" xfId="0" applyFont="1" applyFill="1" applyBorder="1" applyAlignment="1">
      <alignment horizontal="center" wrapText="1"/>
    </xf>
    <xf numFmtId="0" fontId="93" fillId="26" borderId="2" xfId="0" applyFont="1" applyFill="1" applyBorder="1" applyAlignment="1">
      <alignment horizontal="center"/>
    </xf>
    <xf numFmtId="0" fontId="93" fillId="26" borderId="4" xfId="0" applyFont="1" applyFill="1" applyBorder="1" applyAlignment="1">
      <alignment horizontal="center"/>
    </xf>
    <xf numFmtId="0" fontId="19" fillId="26" borderId="10" xfId="0" applyFont="1" applyFill="1" applyBorder="1" applyAlignment="1">
      <alignment horizontal="left" vertical="center"/>
    </xf>
    <xf numFmtId="0" fontId="19" fillId="26" borderId="17" xfId="0" applyFont="1" applyFill="1" applyBorder="1" applyAlignment="1">
      <alignment horizontal="left" vertical="center"/>
    </xf>
    <xf numFmtId="0" fontId="19" fillId="26" borderId="27" xfId="0" applyFont="1" applyFill="1" applyBorder="1" applyAlignment="1">
      <alignment horizontal="left" vertical="center" wrapText="1"/>
    </xf>
    <xf numFmtId="0" fontId="19" fillId="26" borderId="10" xfId="0" applyFont="1" applyFill="1" applyBorder="1" applyAlignment="1">
      <alignment horizontal="left" vertical="center" wrapText="1"/>
    </xf>
    <xf numFmtId="0" fontId="19" fillId="26" borderId="17" xfId="0" applyFont="1" applyFill="1" applyBorder="1" applyAlignment="1">
      <alignment horizontal="left" vertical="center" wrapText="1"/>
    </xf>
    <xf numFmtId="0" fontId="92" fillId="26" borderId="78" xfId="0" applyFont="1" applyFill="1" applyBorder="1" applyAlignment="1">
      <alignment horizontal="center" wrapText="1"/>
    </xf>
    <xf numFmtId="0" fontId="92" fillId="26" borderId="74" xfId="0" applyFont="1" applyFill="1" applyBorder="1" applyAlignment="1">
      <alignment horizontal="center" wrapText="1"/>
    </xf>
    <xf numFmtId="0" fontId="13" fillId="0" borderId="7" xfId="0" applyFont="1" applyBorder="1" applyAlignment="1">
      <alignment horizontal="left" vertical="center"/>
    </xf>
    <xf numFmtId="0" fontId="13" fillId="0" borderId="10" xfId="0" applyFont="1" applyBorder="1" applyAlignment="1">
      <alignment horizontal="left" vertical="center"/>
    </xf>
    <xf numFmtId="0" fontId="13" fillId="0" borderId="17" xfId="0" applyFont="1" applyBorder="1" applyAlignment="1">
      <alignment horizontal="left" vertical="center"/>
    </xf>
    <xf numFmtId="0" fontId="19" fillId="28" borderId="7" xfId="0" applyFont="1" applyFill="1" applyBorder="1" applyAlignment="1">
      <alignment horizontal="left" vertical="center" wrapText="1"/>
    </xf>
    <xf numFmtId="0" fontId="19" fillId="28" borderId="10" xfId="0" applyFont="1" applyFill="1" applyBorder="1" applyAlignment="1">
      <alignment horizontal="left" vertical="center" wrapText="1"/>
    </xf>
    <xf numFmtId="0" fontId="19" fillId="28" borderId="17" xfId="0" applyFont="1" applyFill="1" applyBorder="1" applyAlignment="1">
      <alignment horizontal="left" vertical="center" wrapText="1"/>
    </xf>
    <xf numFmtId="0" fontId="19" fillId="0" borderId="27" xfId="0" applyFont="1" applyBorder="1" applyAlignment="1">
      <alignment horizontal="center" wrapText="1"/>
    </xf>
    <xf numFmtId="0" fontId="93" fillId="12" borderId="10" xfId="0" applyFont="1" applyFill="1" applyBorder="1" applyAlignment="1">
      <alignment horizontal="center" vertical="center"/>
    </xf>
    <xf numFmtId="0" fontId="93" fillId="12" borderId="17" xfId="0" applyFont="1" applyFill="1" applyBorder="1" applyAlignment="1">
      <alignment horizontal="center" vertical="center"/>
    </xf>
    <xf numFmtId="0" fontId="92" fillId="26" borderId="27" xfId="0" applyFont="1" applyFill="1" applyBorder="1" applyAlignment="1">
      <alignment horizontal="left" vertical="center" wrapText="1"/>
    </xf>
    <xf numFmtId="0" fontId="92" fillId="26" borderId="10" xfId="0" applyFont="1" applyFill="1" applyBorder="1" applyAlignment="1">
      <alignment horizontal="left" vertical="center" wrapText="1"/>
    </xf>
    <xf numFmtId="0" fontId="92" fillId="26" borderId="17" xfId="0" applyFont="1" applyFill="1" applyBorder="1" applyAlignment="1">
      <alignment horizontal="left" vertical="center" wrapText="1"/>
    </xf>
    <xf numFmtId="0" fontId="19" fillId="12" borderId="74" xfId="0" applyFont="1" applyFill="1" applyBorder="1" applyAlignment="1">
      <alignment horizontal="center" wrapText="1"/>
    </xf>
    <xf numFmtId="0" fontId="19" fillId="12" borderId="78" xfId="0" applyFont="1" applyFill="1" applyBorder="1" applyAlignment="1">
      <alignment horizontal="center" wrapText="1"/>
    </xf>
    <xf numFmtId="0" fontId="19" fillId="12" borderId="76" xfId="0" applyFont="1" applyFill="1" applyBorder="1" applyAlignment="1">
      <alignment horizontal="center" wrapText="1"/>
    </xf>
    <xf numFmtId="0" fontId="19" fillId="12" borderId="75" xfId="0" applyFont="1" applyFill="1" applyBorder="1" applyAlignment="1">
      <alignment horizontal="center" wrapText="1"/>
    </xf>
    <xf numFmtId="0" fontId="100" fillId="0" borderId="27" xfId="0" applyNumberFormat="1" applyFont="1" applyFill="1" applyBorder="1" applyAlignment="1">
      <alignment horizontal="left" vertical="center" wrapText="1"/>
    </xf>
    <xf numFmtId="0" fontId="100" fillId="0" borderId="0" xfId="0" applyNumberFormat="1" applyFont="1" applyFill="1" applyBorder="1" applyAlignment="1">
      <alignment horizontal="left" vertical="center" wrapText="1"/>
    </xf>
    <xf numFmtId="0" fontId="71" fillId="0" borderId="59" xfId="0" applyFont="1" applyBorder="1" applyAlignment="1">
      <alignment horizontal="left"/>
    </xf>
    <xf numFmtId="0" fontId="71" fillId="0" borderId="0" xfId="0" applyFont="1" applyBorder="1" applyAlignment="1">
      <alignment horizontal="left"/>
    </xf>
    <xf numFmtId="0" fontId="71" fillId="0" borderId="27" xfId="0" applyFont="1" applyBorder="1" applyAlignment="1">
      <alignment horizontal="left" vertical="center" wrapText="1"/>
    </xf>
    <xf numFmtId="0" fontId="19" fillId="0" borderId="64" xfId="0" applyFont="1" applyBorder="1" applyAlignment="1">
      <alignment horizontal="left" vertical="center" wrapText="1"/>
    </xf>
    <xf numFmtId="0" fontId="19" fillId="0" borderId="7" xfId="0" applyFont="1" applyBorder="1" applyAlignment="1">
      <alignment horizontal="left" vertical="center"/>
    </xf>
    <xf numFmtId="0" fontId="19" fillId="0" borderId="10" xfId="0" applyFont="1" applyBorder="1" applyAlignment="1">
      <alignment horizontal="left" vertical="center"/>
    </xf>
    <xf numFmtId="0" fontId="19" fillId="0" borderId="17" xfId="0" applyFont="1" applyBorder="1" applyAlignment="1">
      <alignment horizontal="left" vertical="center"/>
    </xf>
    <xf numFmtId="0" fontId="19" fillId="0" borderId="7" xfId="0" applyFont="1" applyBorder="1" applyAlignment="1">
      <alignment horizontal="left" vertical="center" wrapText="1"/>
    </xf>
    <xf numFmtId="0" fontId="19" fillId="0" borderId="10" xfId="0" applyFont="1" applyBorder="1" applyAlignment="1">
      <alignment horizontal="left" vertical="center" wrapText="1"/>
    </xf>
    <xf numFmtId="0" fontId="19" fillId="0" borderId="17" xfId="0" applyFont="1" applyBorder="1" applyAlignment="1">
      <alignment horizontal="left" vertical="center" wrapText="1"/>
    </xf>
    <xf numFmtId="0" fontId="93" fillId="26" borderId="5" xfId="0" applyFont="1" applyFill="1" applyBorder="1" applyAlignment="1">
      <alignment horizontal="center" wrapText="1"/>
    </xf>
    <xf numFmtId="0" fontId="93" fillId="26" borderId="78" xfId="0" applyFont="1" applyFill="1" applyBorder="1" applyAlignment="1">
      <alignment horizontal="center" wrapText="1"/>
    </xf>
    <xf numFmtId="0" fontId="93" fillId="6" borderId="2" xfId="0" applyFont="1" applyFill="1" applyBorder="1" applyAlignment="1">
      <alignment horizontal="center" wrapText="1"/>
    </xf>
    <xf numFmtId="0" fontId="93" fillId="6" borderId="61" xfId="0" applyFont="1" applyFill="1" applyBorder="1" applyAlignment="1">
      <alignment horizontal="center" wrapText="1"/>
    </xf>
    <xf numFmtId="0" fontId="93" fillId="24" borderId="49" xfId="0" applyFont="1" applyFill="1" applyBorder="1" applyAlignment="1">
      <alignment horizontal="center" wrapText="1"/>
    </xf>
    <xf numFmtId="0" fontId="92" fillId="26" borderId="76" xfId="0" applyFont="1" applyFill="1" applyBorder="1" applyAlignment="1">
      <alignment horizontal="center" wrapText="1"/>
    </xf>
    <xf numFmtId="0" fontId="18" fillId="6" borderId="45" xfId="0" applyFont="1" applyFill="1" applyBorder="1" applyAlignment="1">
      <alignment horizontal="center"/>
    </xf>
    <xf numFmtId="0" fontId="18" fillId="6" borderId="25" xfId="0" applyFont="1" applyFill="1" applyBorder="1" applyAlignment="1">
      <alignment horizontal="center"/>
    </xf>
    <xf numFmtId="0" fontId="33" fillId="12" borderId="7" xfId="0" applyFont="1" applyFill="1" applyBorder="1" applyAlignment="1">
      <alignment horizontal="left" vertical="center" wrapText="1"/>
    </xf>
    <xf numFmtId="0" fontId="33" fillId="12" borderId="10" xfId="0" applyFont="1" applyFill="1" applyBorder="1" applyAlignment="1">
      <alignment horizontal="left" vertical="center" wrapText="1"/>
    </xf>
    <xf numFmtId="0" fontId="33" fillId="12" borderId="17" xfId="0" applyFont="1" applyFill="1" applyBorder="1" applyAlignment="1">
      <alignment horizontal="left" vertical="center" wrapText="1"/>
    </xf>
    <xf numFmtId="0" fontId="14" fillId="5" borderId="52" xfId="0" applyFont="1" applyFill="1" applyBorder="1" applyAlignment="1">
      <alignment horizontal="center" wrapText="1"/>
    </xf>
    <xf numFmtId="0" fontId="14" fillId="5" borderId="54" xfId="0" applyFont="1" applyFill="1" applyBorder="1" applyAlignment="1">
      <alignment horizontal="center" wrapText="1"/>
    </xf>
    <xf numFmtId="0" fontId="14" fillId="5" borderId="73" xfId="0" applyFont="1" applyFill="1" applyBorder="1" applyAlignment="1">
      <alignment horizontal="center" wrapText="1"/>
    </xf>
    <xf numFmtId="0" fontId="14" fillId="5" borderId="39" xfId="0" applyFont="1" applyFill="1" applyBorder="1" applyAlignment="1">
      <alignment horizontal="center" vertical="center" wrapText="1"/>
    </xf>
    <xf numFmtId="0" fontId="14" fillId="5" borderId="49" xfId="0" applyFont="1" applyFill="1" applyBorder="1" applyAlignment="1">
      <alignment horizontal="center" vertical="center" wrapText="1"/>
    </xf>
    <xf numFmtId="0" fontId="14" fillId="5" borderId="40" xfId="0" applyFont="1" applyFill="1" applyBorder="1" applyAlignment="1">
      <alignment horizontal="center" vertical="center" wrapText="1"/>
    </xf>
    <xf numFmtId="0" fontId="14" fillId="5" borderId="39" xfId="0" applyFont="1" applyFill="1" applyBorder="1" applyAlignment="1">
      <alignment horizontal="center" wrapText="1"/>
    </xf>
    <xf numFmtId="0" fontId="14" fillId="5" borderId="49" xfId="0" applyFont="1" applyFill="1" applyBorder="1" applyAlignment="1">
      <alignment horizontal="center" wrapText="1"/>
    </xf>
    <xf numFmtId="0" fontId="14" fillId="5" borderId="40" xfId="0" applyFont="1" applyFill="1" applyBorder="1" applyAlignment="1">
      <alignment horizontal="center" wrapText="1"/>
    </xf>
    <xf numFmtId="0" fontId="33" fillId="0" borderId="7" xfId="0" applyFont="1" applyBorder="1" applyAlignment="1">
      <alignment horizontal="left" vertical="center" wrapText="1"/>
    </xf>
    <xf numFmtId="0" fontId="33" fillId="0" borderId="10" xfId="0" applyFont="1" applyBorder="1" applyAlignment="1">
      <alignment horizontal="left" vertical="center" wrapText="1"/>
    </xf>
    <xf numFmtId="0" fontId="33" fillId="0" borderId="17" xfId="0" applyFont="1" applyBorder="1" applyAlignment="1">
      <alignment horizontal="left" vertical="center" wrapText="1"/>
    </xf>
    <xf numFmtId="0" fontId="31" fillId="0" borderId="7" xfId="0" applyFont="1" applyBorder="1" applyAlignment="1">
      <alignment horizontal="left" vertical="center" wrapText="1"/>
    </xf>
    <xf numFmtId="0" fontId="31" fillId="0" borderId="10" xfId="0" applyFont="1" applyBorder="1" applyAlignment="1">
      <alignment horizontal="left" vertical="center" wrapText="1"/>
    </xf>
    <xf numFmtId="0" fontId="31" fillId="0" borderId="17" xfId="0" applyFont="1" applyBorder="1" applyAlignment="1">
      <alignment horizontal="left" vertical="center" wrapText="1"/>
    </xf>
    <xf numFmtId="0" fontId="33" fillId="0" borderId="7" xfId="0" applyFont="1" applyBorder="1" applyAlignment="1">
      <alignment vertical="center" wrapText="1"/>
    </xf>
    <xf numFmtId="0" fontId="33" fillId="0" borderId="10" xfId="0" applyFont="1" applyBorder="1" applyAlignment="1">
      <alignment vertical="center" wrapText="1"/>
    </xf>
    <xf numFmtId="0" fontId="33" fillId="0" borderId="17" xfId="0" applyFont="1" applyBorder="1" applyAlignment="1">
      <alignment vertical="center" wrapText="1"/>
    </xf>
    <xf numFmtId="0" fontId="18" fillId="0" borderId="7"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26" xfId="0" applyFont="1" applyBorder="1" applyAlignment="1">
      <alignment horizontal="center" vertical="center"/>
    </xf>
    <xf numFmtId="0" fontId="18" fillId="0" borderId="18" xfId="0" applyFont="1" applyBorder="1" applyAlignment="1">
      <alignment horizontal="center" vertical="center"/>
    </xf>
    <xf numFmtId="0" fontId="18" fillId="0" borderId="27" xfId="0" applyFont="1" applyBorder="1" applyAlignment="1">
      <alignment horizontal="left" vertical="center" wrapText="1"/>
    </xf>
    <xf numFmtId="0" fontId="18" fillId="0" borderId="22" xfId="0" applyFont="1" applyBorder="1" applyAlignment="1">
      <alignment horizontal="left" vertical="center" wrapText="1"/>
    </xf>
    <xf numFmtId="14" fontId="4" fillId="0" borderId="19" xfId="0" applyNumberFormat="1" applyFont="1" applyBorder="1" applyAlignment="1">
      <alignment horizontal="center"/>
    </xf>
    <xf numFmtId="0" fontId="5" fillId="2" borderId="2" xfId="0" applyFont="1" applyFill="1" applyBorder="1" applyAlignment="1">
      <alignment horizontal="center" wrapText="1"/>
    </xf>
    <xf numFmtId="0" fontId="5" fillId="2" borderId="3" xfId="0" applyFont="1" applyFill="1" applyBorder="1" applyAlignment="1">
      <alignment horizontal="center" wrapText="1"/>
    </xf>
    <xf numFmtId="0" fontId="6" fillId="3" borderId="2" xfId="0" applyFont="1" applyFill="1" applyBorder="1" applyAlignment="1">
      <alignment horizontal="center" wrapText="1"/>
    </xf>
    <xf numFmtId="0" fontId="6" fillId="3" borderId="3" xfId="0" applyFont="1" applyFill="1" applyBorder="1" applyAlignment="1">
      <alignment horizontal="center" wrapText="1"/>
    </xf>
    <xf numFmtId="0" fontId="6" fillId="3" borderId="4" xfId="0" applyFont="1" applyFill="1" applyBorder="1" applyAlignment="1">
      <alignment horizontal="center" wrapText="1"/>
    </xf>
    <xf numFmtId="0" fontId="106" fillId="2" borderId="2" xfId="0" applyFont="1" applyFill="1" applyBorder="1" applyAlignment="1">
      <alignment horizontal="center" wrapText="1"/>
    </xf>
    <xf numFmtId="0" fontId="106" fillId="2" borderId="3" xfId="0" applyFont="1" applyFill="1" applyBorder="1" applyAlignment="1">
      <alignment horizontal="center" wrapText="1"/>
    </xf>
    <xf numFmtId="0" fontId="106" fillId="2" borderId="4" xfId="0" applyFont="1" applyFill="1" applyBorder="1" applyAlignment="1">
      <alignment horizontal="center" wrapText="1"/>
    </xf>
    <xf numFmtId="0" fontId="6" fillId="3" borderId="3" xfId="0" applyFont="1" applyFill="1" applyBorder="1" applyAlignment="1">
      <alignment horizontal="center"/>
    </xf>
    <xf numFmtId="0" fontId="6" fillId="3" borderId="4" xfId="0" applyFont="1" applyFill="1" applyBorder="1" applyAlignment="1">
      <alignment horizontal="center"/>
    </xf>
    <xf numFmtId="0" fontId="18" fillId="4" borderId="5" xfId="0" applyFont="1" applyFill="1" applyBorder="1" applyAlignment="1">
      <alignment horizontal="center" vertical="center" wrapText="1"/>
    </xf>
    <xf numFmtId="0" fontId="18" fillId="4" borderId="6" xfId="0" applyFont="1" applyFill="1" applyBorder="1" applyAlignment="1">
      <alignment horizontal="center" vertical="center" wrapText="1"/>
    </xf>
    <xf numFmtId="0" fontId="18" fillId="4" borderId="8" xfId="0" applyFont="1" applyFill="1" applyBorder="1" applyAlignment="1">
      <alignment horizontal="center" vertical="center" wrapText="1"/>
    </xf>
    <xf numFmtId="0" fontId="18" fillId="4" borderId="20"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18" fillId="4" borderId="53" xfId="0" applyFont="1" applyFill="1" applyBorder="1" applyAlignment="1">
      <alignment horizontal="center" vertical="center" wrapText="1"/>
    </xf>
    <xf numFmtId="0" fontId="18" fillId="0" borderId="5" xfId="0" applyFont="1" applyBorder="1" applyAlignment="1">
      <alignment horizontal="center" vertical="center"/>
    </xf>
    <xf numFmtId="0" fontId="18" fillId="0" borderId="27" xfId="0" applyFont="1" applyBorder="1" applyAlignment="1">
      <alignment horizontal="center" vertical="center"/>
    </xf>
    <xf numFmtId="0" fontId="18" fillId="0" borderId="22" xfId="0" applyFont="1" applyBorder="1" applyAlignment="1">
      <alignment horizontal="center" vertical="center"/>
    </xf>
    <xf numFmtId="0" fontId="12" fillId="0" borderId="0" xfId="0" applyFont="1" applyBorder="1" applyAlignment="1">
      <alignment horizontal="center" vertical="center" wrapText="1"/>
    </xf>
    <xf numFmtId="0" fontId="23" fillId="0" borderId="0" xfId="0" applyFont="1" applyAlignment="1">
      <alignment horizontal="center"/>
    </xf>
    <xf numFmtId="0" fontId="22" fillId="0" borderId="0" xfId="0" applyFont="1" applyAlignment="1">
      <alignment horizontal="center"/>
    </xf>
    <xf numFmtId="0" fontId="24" fillId="0" borderId="35" xfId="0" applyFont="1" applyBorder="1" applyAlignment="1">
      <alignment horizontal="center" vertical="center" wrapText="1"/>
    </xf>
    <xf numFmtId="0" fontId="24" fillId="0" borderId="72" xfId="0" applyFont="1" applyBorder="1" applyAlignment="1">
      <alignment horizontal="center" vertical="center" wrapText="1"/>
    </xf>
    <xf numFmtId="0" fontId="24" fillId="0" borderId="72" xfId="0" applyFont="1" applyBorder="1" applyAlignment="1">
      <alignment vertical="center" wrapText="1"/>
    </xf>
    <xf numFmtId="0" fontId="24" fillId="0" borderId="47" xfId="0" applyFont="1" applyBorder="1" applyAlignment="1">
      <alignment vertical="center" wrapText="1"/>
    </xf>
    <xf numFmtId="0" fontId="24" fillId="0" borderId="43" xfId="0" applyFont="1" applyBorder="1" applyAlignment="1">
      <alignment vertical="center" wrapText="1"/>
    </xf>
    <xf numFmtId="0" fontId="24" fillId="0" borderId="44" xfId="0" applyFont="1" applyBorder="1" applyAlignment="1">
      <alignment vertical="center" wrapText="1"/>
    </xf>
    <xf numFmtId="0" fontId="24" fillId="0" borderId="46" xfId="0" applyFont="1" applyBorder="1" applyAlignment="1">
      <alignment vertical="center" wrapText="1"/>
    </xf>
    <xf numFmtId="0" fontId="24" fillId="0" borderId="21" xfId="0" applyFont="1" applyBorder="1" applyAlignment="1">
      <alignment vertical="center" wrapText="1"/>
    </xf>
    <xf numFmtId="0" fontId="24" fillId="0" borderId="75" xfId="0" applyFont="1" applyBorder="1" applyAlignment="1">
      <alignment vertical="center" wrapText="1"/>
    </xf>
    <xf numFmtId="0" fontId="24" fillId="0" borderId="47" xfId="0" applyFont="1" applyFill="1" applyBorder="1" applyAlignment="1">
      <alignment horizontal="center" vertical="center" wrapText="1"/>
    </xf>
    <xf numFmtId="0" fontId="24" fillId="0" borderId="43" xfId="0" applyFont="1" applyBorder="1" applyAlignment="1">
      <alignment horizontal="center"/>
    </xf>
    <xf numFmtId="0" fontId="24" fillId="0" borderId="44" xfId="0" applyFont="1" applyBorder="1" applyAlignment="1">
      <alignment horizontal="center"/>
    </xf>
    <xf numFmtId="0" fontId="24" fillId="0" borderId="46" xfId="0" applyFont="1" applyBorder="1" applyAlignment="1">
      <alignment horizontal="center"/>
    </xf>
    <xf numFmtId="0" fontId="24" fillId="0" borderId="21" xfId="0" applyFont="1" applyBorder="1" applyAlignment="1">
      <alignment horizontal="center"/>
    </xf>
    <xf numFmtId="0" fontId="24" fillId="0" borderId="75" xfId="0" applyFont="1" applyBorder="1" applyAlignment="1">
      <alignment horizontal="center"/>
    </xf>
    <xf numFmtId="0" fontId="25" fillId="0" borderId="51" xfId="0" applyFont="1" applyBorder="1" applyAlignment="1">
      <alignment horizontal="center" vertical="center"/>
    </xf>
    <xf numFmtId="0" fontId="25" fillId="0" borderId="57" xfId="0" applyFont="1" applyBorder="1" applyAlignment="1">
      <alignment horizontal="center" vertical="center"/>
    </xf>
    <xf numFmtId="0" fontId="24" fillId="0" borderId="47" xfId="0" applyFont="1" applyBorder="1" applyAlignment="1">
      <alignment horizontal="center" vertical="center" wrapText="1"/>
    </xf>
    <xf numFmtId="0" fontId="24" fillId="0" borderId="59" xfId="0" applyFont="1" applyBorder="1" applyAlignment="1">
      <alignment vertical="center" wrapText="1"/>
    </xf>
    <xf numFmtId="49" fontId="12" fillId="0" borderId="0" xfId="0" applyNumberFormat="1" applyFont="1" applyBorder="1" applyAlignment="1">
      <alignment horizontal="center" vertical="center" wrapText="1" readingOrder="1"/>
    </xf>
    <xf numFmtId="0" fontId="12" fillId="0" borderId="0" xfId="0" applyFont="1" applyBorder="1" applyAlignment="1">
      <alignment horizontal="center" wrapText="1"/>
    </xf>
    <xf numFmtId="0" fontId="12" fillId="0" borderId="0" xfId="0" applyFont="1" applyBorder="1" applyAlignment="1">
      <alignment horizontal="left" wrapText="1"/>
    </xf>
    <xf numFmtId="0" fontId="24" fillId="0" borderId="56" xfId="0" applyFont="1" applyBorder="1" applyAlignment="1">
      <alignment horizontal="center" vertical="center" wrapText="1"/>
    </xf>
    <xf numFmtId="0" fontId="25" fillId="0" borderId="35" xfId="0" applyFont="1" applyBorder="1" applyAlignment="1">
      <alignment horizontal="center" vertical="center" wrapText="1"/>
    </xf>
    <xf numFmtId="0" fontId="25" fillId="0" borderId="56" xfId="0" applyFont="1" applyBorder="1" applyAlignment="1">
      <alignment horizontal="center" vertical="center" wrapText="1"/>
    </xf>
    <xf numFmtId="0" fontId="78" fillId="0" borderId="35" xfId="0" applyFont="1" applyBorder="1" applyAlignment="1">
      <alignment horizontal="center" vertical="center" wrapText="1"/>
    </xf>
    <xf numFmtId="0" fontId="78" fillId="0" borderId="56" xfId="0" applyFont="1" applyBorder="1" applyAlignment="1">
      <alignment horizontal="center" vertical="center" wrapText="1"/>
    </xf>
    <xf numFmtId="3" fontId="77" fillId="12" borderId="35" xfId="0" applyNumberFormat="1" applyFont="1" applyFill="1" applyBorder="1" applyAlignment="1">
      <alignment horizontal="center" vertical="center" wrapText="1"/>
    </xf>
    <xf numFmtId="3" fontId="77" fillId="12" borderId="56" xfId="0" applyNumberFormat="1" applyFont="1" applyFill="1" applyBorder="1" applyAlignment="1">
      <alignment horizontal="center" vertical="center" wrapText="1"/>
    </xf>
    <xf numFmtId="0" fontId="77" fillId="0" borderId="35" xfId="0" applyFont="1" applyBorder="1" applyAlignment="1">
      <alignment horizontal="center" vertical="center" wrapText="1"/>
    </xf>
    <xf numFmtId="0" fontId="77" fillId="0" borderId="56" xfId="0" applyFont="1" applyBorder="1" applyAlignment="1">
      <alignment horizontal="center" vertical="center" wrapText="1"/>
    </xf>
    <xf numFmtId="3" fontId="77" fillId="0" borderId="35" xfId="0" applyNumberFormat="1" applyFont="1" applyBorder="1" applyAlignment="1">
      <alignment horizontal="center" vertical="center"/>
    </xf>
    <xf numFmtId="3" fontId="77" fillId="0" borderId="56" xfId="0" applyNumberFormat="1" applyFont="1" applyBorder="1" applyAlignment="1">
      <alignment horizontal="center" vertical="center"/>
    </xf>
    <xf numFmtId="3" fontId="77" fillId="12" borderId="35" xfId="0" applyNumberFormat="1" applyFont="1" applyFill="1" applyBorder="1" applyAlignment="1">
      <alignment horizontal="center" vertical="center"/>
    </xf>
    <xf numFmtId="3" fontId="77" fillId="12" borderId="56" xfId="0" applyNumberFormat="1" applyFont="1" applyFill="1" applyBorder="1" applyAlignment="1">
      <alignment horizontal="center" vertical="center"/>
    </xf>
    <xf numFmtId="0" fontId="78" fillId="0" borderId="35" xfId="0" applyFont="1" applyBorder="1" applyAlignment="1">
      <alignment horizontal="left" vertical="center" wrapText="1"/>
    </xf>
    <xf numFmtId="0" fontId="78" fillId="0" borderId="56" xfId="0" applyFont="1" applyBorder="1" applyAlignment="1">
      <alignment horizontal="left" vertical="center" wrapText="1"/>
    </xf>
    <xf numFmtId="0" fontId="77" fillId="0" borderId="35" xfId="0" applyFont="1" applyBorder="1" applyAlignment="1">
      <alignment horizontal="left" vertical="top" wrapText="1"/>
    </xf>
    <xf numFmtId="0" fontId="77" fillId="0" borderId="56" xfId="0" applyFont="1" applyBorder="1" applyAlignment="1">
      <alignment horizontal="left" vertical="top" wrapText="1"/>
    </xf>
    <xf numFmtId="0" fontId="24" fillId="0" borderId="49" xfId="0" applyFont="1" applyBorder="1" applyAlignment="1">
      <alignment horizontal="center"/>
    </xf>
    <xf numFmtId="0" fontId="23" fillId="0" borderId="0" xfId="0" applyFont="1" applyBorder="1" applyAlignment="1">
      <alignment horizontal="left" wrapText="1"/>
    </xf>
    <xf numFmtId="0" fontId="21" fillId="0" borderId="0" xfId="0" applyFont="1" applyAlignment="1">
      <alignment wrapText="1"/>
    </xf>
    <xf numFmtId="0" fontId="19" fillId="0" borderId="0" xfId="0" applyFont="1" applyAlignment="1">
      <alignment wrapText="1"/>
    </xf>
    <xf numFmtId="4" fontId="77" fillId="0" borderId="35" xfId="0" applyNumberFormat="1" applyFont="1" applyBorder="1" applyAlignment="1">
      <alignment horizontal="center" vertical="center"/>
    </xf>
    <xf numFmtId="4" fontId="77" fillId="0" borderId="56" xfId="0" applyNumberFormat="1" applyFont="1" applyBorder="1" applyAlignment="1">
      <alignment horizontal="center" vertical="center"/>
    </xf>
    <xf numFmtId="3" fontId="78" fillId="0" borderId="35" xfId="0" applyNumberFormat="1" applyFont="1" applyBorder="1" applyAlignment="1">
      <alignment horizontal="center" vertical="center" wrapText="1"/>
    </xf>
    <xf numFmtId="3" fontId="78" fillId="0" borderId="56" xfId="0" applyNumberFormat="1" applyFont="1" applyBorder="1" applyAlignment="1">
      <alignment horizontal="center" vertical="center" wrapText="1"/>
    </xf>
    <xf numFmtId="0" fontId="26" fillId="0" borderId="35" xfId="0" applyFont="1" applyBorder="1" applyAlignment="1">
      <alignment horizontal="center" vertical="center" wrapText="1"/>
    </xf>
    <xf numFmtId="0" fontId="26" fillId="0" borderId="56" xfId="0" applyFont="1" applyBorder="1" applyAlignment="1">
      <alignment horizontal="center" vertical="center" wrapText="1"/>
    </xf>
    <xf numFmtId="3" fontId="25" fillId="12" borderId="35" xfId="0" applyNumberFormat="1" applyFont="1" applyFill="1" applyBorder="1" applyAlignment="1">
      <alignment horizontal="center" vertical="center" wrapText="1"/>
    </xf>
    <xf numFmtId="3" fontId="25" fillId="12" borderId="56" xfId="0" applyNumberFormat="1" applyFont="1" applyFill="1" applyBorder="1" applyAlignment="1">
      <alignment horizontal="center" vertical="center" wrapText="1"/>
    </xf>
    <xf numFmtId="0" fontId="40" fillId="0" borderId="0" xfId="0" applyFont="1" applyAlignment="1">
      <alignment horizontal="center"/>
    </xf>
    <xf numFmtId="0" fontId="39" fillId="2" borderId="2" xfId="0" applyFont="1" applyFill="1" applyBorder="1" applyAlignment="1">
      <alignment horizontal="center"/>
    </xf>
    <xf numFmtId="0" fontId="39" fillId="2" borderId="3" xfId="0" applyFont="1" applyFill="1" applyBorder="1" applyAlignment="1">
      <alignment horizontal="center"/>
    </xf>
    <xf numFmtId="0" fontId="39" fillId="2" borderId="4" xfId="0" applyFont="1" applyFill="1" applyBorder="1" applyAlignment="1">
      <alignment horizontal="center"/>
    </xf>
    <xf numFmtId="0" fontId="42" fillId="2" borderId="2" xfId="0" applyFont="1" applyFill="1" applyBorder="1" applyAlignment="1">
      <alignment horizontal="center" vertical="center" wrapText="1"/>
    </xf>
    <xf numFmtId="0" fontId="42" fillId="2" borderId="3" xfId="0" applyFont="1" applyFill="1" applyBorder="1" applyAlignment="1">
      <alignment horizontal="center" vertical="center" wrapText="1"/>
    </xf>
    <xf numFmtId="0" fontId="42" fillId="2" borderId="4" xfId="0" applyFont="1" applyFill="1" applyBorder="1" applyAlignment="1">
      <alignment horizontal="center" vertical="center" wrapText="1"/>
    </xf>
    <xf numFmtId="0" fontId="43" fillId="3" borderId="2" xfId="0" applyFont="1" applyFill="1" applyBorder="1" applyAlignment="1">
      <alignment horizontal="center" vertical="center"/>
    </xf>
    <xf numFmtId="0" fontId="43" fillId="3" borderId="3" xfId="0" applyFont="1" applyFill="1" applyBorder="1" applyAlignment="1">
      <alignment horizontal="center" vertical="center"/>
    </xf>
    <xf numFmtId="0" fontId="43" fillId="3" borderId="4" xfId="0" applyFont="1" applyFill="1" applyBorder="1" applyAlignment="1">
      <alignment horizontal="center" vertical="center"/>
    </xf>
    <xf numFmtId="0" fontId="43" fillId="19" borderId="7" xfId="0" applyFont="1" applyFill="1" applyBorder="1" applyAlignment="1">
      <alignment horizontal="center" vertical="center" wrapText="1"/>
    </xf>
    <xf numFmtId="0" fontId="43" fillId="19" borderId="10" xfId="0" applyFont="1" applyFill="1" applyBorder="1" applyAlignment="1">
      <alignment horizontal="center" vertical="center" wrapText="1"/>
    </xf>
    <xf numFmtId="0" fontId="44" fillId="4" borderId="5" xfId="0" applyFont="1" applyFill="1" applyBorder="1" applyAlignment="1">
      <alignment horizontal="center" vertical="center" wrapText="1"/>
    </xf>
    <xf numFmtId="0" fontId="44" fillId="4" borderId="6" xfId="0" applyFont="1" applyFill="1" applyBorder="1" applyAlignment="1">
      <alignment horizontal="center" vertical="center" wrapText="1"/>
    </xf>
    <xf numFmtId="0" fontId="45" fillId="3" borderId="7" xfId="0" applyFont="1" applyFill="1" applyBorder="1" applyAlignment="1">
      <alignment horizontal="center" vertical="center"/>
    </xf>
    <xf numFmtId="0" fontId="45" fillId="3" borderId="10" xfId="0" applyFont="1" applyFill="1" applyBorder="1" applyAlignment="1">
      <alignment horizontal="center" vertical="center"/>
    </xf>
    <xf numFmtId="0" fontId="45" fillId="3" borderId="17" xfId="0" applyFont="1" applyFill="1" applyBorder="1" applyAlignment="1">
      <alignment horizontal="center" vertical="center"/>
    </xf>
    <xf numFmtId="0" fontId="44" fillId="0" borderId="5" xfId="0" applyFont="1" applyBorder="1" applyAlignment="1">
      <alignment horizontal="center" vertical="center" wrapText="1"/>
    </xf>
    <xf numFmtId="0" fontId="44" fillId="0" borderId="6" xfId="0" applyFont="1" applyBorder="1" applyAlignment="1">
      <alignment horizontal="center" vertical="center" wrapText="1"/>
    </xf>
    <xf numFmtId="0" fontId="44" fillId="0" borderId="8" xfId="0" applyFont="1" applyBorder="1" applyAlignment="1">
      <alignment horizontal="center" vertical="center" wrapText="1"/>
    </xf>
    <xf numFmtId="0" fontId="44" fillId="0" borderId="27" xfId="0" applyFont="1" applyBorder="1" applyAlignment="1">
      <alignment horizontal="center" vertical="center" wrapText="1"/>
    </xf>
    <xf numFmtId="0" fontId="44" fillId="0" borderId="0" xfId="0" applyFont="1" applyBorder="1" applyAlignment="1">
      <alignment horizontal="center" vertical="center" wrapText="1"/>
    </xf>
    <xf numFmtId="0" fontId="44" fillId="0" borderId="26" xfId="0" applyFont="1" applyBorder="1" applyAlignment="1">
      <alignment horizontal="center" vertical="center" wrapText="1"/>
    </xf>
    <xf numFmtId="0" fontId="44" fillId="0" borderId="22" xfId="0" applyFont="1" applyBorder="1" applyAlignment="1">
      <alignment horizontal="center" vertical="center" wrapText="1"/>
    </xf>
    <xf numFmtId="0" fontId="44" fillId="0" borderId="19" xfId="0" applyFont="1" applyBorder="1" applyAlignment="1">
      <alignment horizontal="center" vertical="center" wrapText="1"/>
    </xf>
    <xf numFmtId="0" fontId="44" fillId="0" borderId="18" xfId="0" applyFont="1" applyBorder="1" applyAlignment="1">
      <alignment horizontal="center" vertical="center" wrapText="1"/>
    </xf>
    <xf numFmtId="0" fontId="44" fillId="0" borderId="7" xfId="0" applyFont="1" applyBorder="1" applyAlignment="1">
      <alignment horizontal="center" vertical="center" wrapText="1"/>
    </xf>
    <xf numFmtId="0" fontId="44" fillId="0" borderId="10" xfId="0" applyFont="1" applyBorder="1" applyAlignment="1">
      <alignment horizontal="center" vertical="center" wrapText="1"/>
    </xf>
    <xf numFmtId="0" fontId="44" fillId="0" borderId="17" xfId="0" applyFont="1" applyBorder="1" applyAlignment="1">
      <alignment horizontal="center" vertical="center" wrapText="1"/>
    </xf>
    <xf numFmtId="0" fontId="44" fillId="0" borderId="7" xfId="0" applyFont="1" applyBorder="1" applyAlignment="1">
      <alignment horizontal="center" vertical="center"/>
    </xf>
    <xf numFmtId="0" fontId="44" fillId="0" borderId="10" xfId="0" applyFont="1" applyBorder="1" applyAlignment="1">
      <alignment horizontal="center" vertical="center"/>
    </xf>
    <xf numFmtId="0" fontId="44" fillId="0" borderId="17" xfId="0" applyFont="1" applyBorder="1" applyAlignment="1">
      <alignment horizontal="center" vertical="center"/>
    </xf>
    <xf numFmtId="0" fontId="44" fillId="0" borderId="7" xfId="0" applyFont="1" applyBorder="1" applyAlignment="1">
      <alignment horizontal="left" vertical="center" wrapText="1"/>
    </xf>
    <xf numFmtId="0" fontId="44" fillId="0" borderId="10" xfId="0" applyFont="1" applyBorder="1" applyAlignment="1">
      <alignment horizontal="left" vertical="center" wrapText="1"/>
    </xf>
    <xf numFmtId="0" fontId="44" fillId="0" borderId="17" xfId="0" applyFont="1" applyBorder="1" applyAlignment="1">
      <alignment horizontal="left" vertical="center" wrapText="1"/>
    </xf>
    <xf numFmtId="0" fontId="44" fillId="3" borderId="57" xfId="0" applyFont="1" applyFill="1" applyBorder="1" applyAlignment="1">
      <alignment horizontal="center" vertical="center" wrapText="1"/>
    </xf>
    <xf numFmtId="0" fontId="44" fillId="3" borderId="49" xfId="0" applyFont="1" applyFill="1" applyBorder="1" applyAlignment="1">
      <alignment horizontal="center" vertical="center" wrapText="1"/>
    </xf>
    <xf numFmtId="0" fontId="44" fillId="0" borderId="2" xfId="0" applyFont="1" applyBorder="1" applyAlignment="1">
      <alignment horizontal="center" vertical="center" wrapText="1"/>
    </xf>
    <xf numFmtId="0" fontId="44" fillId="0" borderId="3" xfId="0" applyFont="1" applyBorder="1" applyAlignment="1">
      <alignment horizontal="center" vertical="center" wrapText="1"/>
    </xf>
    <xf numFmtId="0" fontId="44" fillId="0" borderId="4" xfId="0" applyFont="1" applyBorder="1" applyAlignment="1">
      <alignment horizontal="center" vertical="center" wrapText="1"/>
    </xf>
    <xf numFmtId="0" fontId="48" fillId="15" borderId="2" xfId="0" applyFont="1" applyFill="1" applyBorder="1" applyAlignment="1">
      <alignment horizontal="center" vertical="center"/>
    </xf>
    <xf numFmtId="0" fontId="48" fillId="15" borderId="3" xfId="0" applyFont="1" applyFill="1" applyBorder="1" applyAlignment="1">
      <alignment horizontal="center" vertical="center"/>
    </xf>
    <xf numFmtId="0" fontId="44" fillId="3" borderId="70" xfId="0" applyFont="1" applyFill="1" applyBorder="1" applyAlignment="1">
      <alignment horizontal="center" vertical="center" wrapText="1"/>
    </xf>
    <xf numFmtId="0" fontId="44" fillId="3" borderId="55" xfId="0" applyFont="1" applyFill="1" applyBorder="1" applyAlignment="1">
      <alignment horizontal="center" vertical="center" wrapText="1"/>
    </xf>
    <xf numFmtId="0" fontId="44" fillId="11" borderId="57" xfId="0" applyFont="1" applyFill="1" applyBorder="1" applyAlignment="1">
      <alignment horizontal="center" vertical="center" wrapText="1"/>
    </xf>
    <xf numFmtId="0" fontId="44" fillId="11" borderId="49" xfId="0" applyFont="1" applyFill="1" applyBorder="1" applyAlignment="1">
      <alignment horizontal="center" vertical="center" wrapText="1"/>
    </xf>
    <xf numFmtId="3" fontId="40" fillId="12" borderId="2" xfId="0" applyNumberFormat="1" applyFont="1" applyFill="1" applyBorder="1" applyAlignment="1">
      <alignment horizontal="center" vertical="center" wrapText="1"/>
    </xf>
    <xf numFmtId="3" fontId="40" fillId="12" borderId="3" xfId="0" applyNumberFormat="1" applyFont="1" applyFill="1" applyBorder="1" applyAlignment="1">
      <alignment horizontal="center" vertical="center" wrapText="1"/>
    </xf>
    <xf numFmtId="3" fontId="40" fillId="12" borderId="4" xfId="0" applyNumberFormat="1" applyFont="1" applyFill="1" applyBorder="1" applyAlignment="1">
      <alignment horizontal="center" vertical="center" wrapText="1"/>
    </xf>
    <xf numFmtId="0" fontId="44" fillId="3" borderId="71" xfId="0" applyFont="1" applyFill="1" applyBorder="1" applyAlignment="1">
      <alignment horizontal="center" vertical="center" wrapText="1"/>
    </xf>
    <xf numFmtId="0" fontId="44" fillId="3" borderId="64" xfId="0" applyFont="1" applyFill="1" applyBorder="1" applyAlignment="1">
      <alignment horizontal="center" vertical="center" wrapText="1"/>
    </xf>
    <xf numFmtId="0" fontId="44" fillId="13" borderId="2" xfId="0" applyFont="1" applyFill="1" applyBorder="1" applyAlignment="1">
      <alignment horizontal="center"/>
    </xf>
    <xf numFmtId="0" fontId="44" fillId="8" borderId="3" xfId="0" applyFont="1" applyFill="1" applyBorder="1" applyAlignment="1">
      <alignment horizontal="center"/>
    </xf>
    <xf numFmtId="0" fontId="44" fillId="13" borderId="19" xfId="0" applyFont="1" applyFill="1" applyBorder="1" applyAlignment="1">
      <alignment horizontal="center"/>
    </xf>
    <xf numFmtId="0" fontId="53" fillId="13" borderId="2" xfId="0" applyFont="1" applyFill="1" applyBorder="1" applyAlignment="1">
      <alignment horizontal="center"/>
    </xf>
    <xf numFmtId="0" fontId="53" fillId="8" borderId="6" xfId="0" applyFont="1" applyFill="1" applyBorder="1" applyAlignment="1">
      <alignment horizontal="center"/>
    </xf>
    <xf numFmtId="0" fontId="44" fillId="0" borderId="2" xfId="0" applyFont="1" applyBorder="1" applyAlignment="1">
      <alignment horizontal="center" wrapText="1"/>
    </xf>
    <xf numFmtId="0" fontId="44" fillId="0" borderId="3" xfId="0" applyFont="1" applyBorder="1" applyAlignment="1">
      <alignment horizontal="center" wrapText="1"/>
    </xf>
    <xf numFmtId="0" fontId="44" fillId="0" borderId="4" xfId="0" applyFont="1" applyBorder="1" applyAlignment="1">
      <alignment horizontal="center" wrapText="1"/>
    </xf>
    <xf numFmtId="0" fontId="44" fillId="6" borderId="2" xfId="0" applyFont="1" applyFill="1" applyBorder="1" applyAlignment="1">
      <alignment horizontal="center"/>
    </xf>
    <xf numFmtId="0" fontId="44" fillId="6" borderId="3" xfId="0" applyFont="1" applyFill="1" applyBorder="1" applyAlignment="1">
      <alignment horizontal="center"/>
    </xf>
    <xf numFmtId="0" fontId="44" fillId="6" borderId="4" xfId="0" applyFont="1" applyFill="1" applyBorder="1" applyAlignment="1">
      <alignment horizontal="center"/>
    </xf>
    <xf numFmtId="0" fontId="57" fillId="0" borderId="0" xfId="0" applyFont="1" applyAlignment="1">
      <alignment horizontal="left"/>
    </xf>
    <xf numFmtId="0" fontId="4" fillId="0" borderId="0" xfId="0" applyFont="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18" fillId="0" borderId="22"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18" xfId="0" applyFont="1" applyBorder="1" applyAlignment="1">
      <alignment horizontal="center" vertical="center" wrapText="1"/>
    </xf>
    <xf numFmtId="0" fontId="7" fillId="4" borderId="5"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14" fillId="3" borderId="7" xfId="0" applyFont="1" applyFill="1" applyBorder="1" applyAlignment="1">
      <alignment horizontal="center" vertical="center"/>
    </xf>
    <xf numFmtId="0" fontId="14" fillId="3" borderId="10" xfId="0" applyFont="1" applyFill="1" applyBorder="1" applyAlignment="1">
      <alignment horizontal="center" vertical="center"/>
    </xf>
    <xf numFmtId="0" fontId="14" fillId="3" borderId="17" xfId="0" applyFont="1" applyFill="1" applyBorder="1" applyAlignment="1">
      <alignment horizontal="center" vertical="center"/>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37" fillId="15" borderId="2" xfId="0" applyFont="1" applyFill="1" applyBorder="1" applyAlignment="1">
      <alignment horizontal="center" vertical="center"/>
    </xf>
    <xf numFmtId="0" fontId="37" fillId="15" borderId="3" xfId="0" applyFont="1" applyFill="1" applyBorder="1" applyAlignment="1">
      <alignment horizontal="center" vertical="center"/>
    </xf>
    <xf numFmtId="0" fontId="18" fillId="0" borderId="7" xfId="0" applyFont="1" applyBorder="1" applyAlignment="1">
      <alignment horizontal="center" vertical="center"/>
    </xf>
    <xf numFmtId="0" fontId="18" fillId="0" borderId="10" xfId="0" applyFont="1" applyBorder="1" applyAlignment="1">
      <alignment horizontal="center" vertical="center"/>
    </xf>
    <xf numFmtId="0" fontId="18" fillId="0" borderId="17" xfId="0" applyFont="1" applyBorder="1" applyAlignment="1">
      <alignment horizontal="center" vertical="center"/>
    </xf>
    <xf numFmtId="0" fontId="18" fillId="0" borderId="7" xfId="0" applyFont="1" applyBorder="1" applyAlignment="1">
      <alignment horizontal="left" vertical="center" wrapText="1"/>
    </xf>
    <xf numFmtId="0" fontId="18" fillId="0" borderId="10" xfId="0" applyFont="1" applyBorder="1" applyAlignment="1">
      <alignment horizontal="left" vertical="center" wrapText="1"/>
    </xf>
    <xf numFmtId="0" fontId="18" fillId="0" borderId="17" xfId="0" applyFont="1" applyBorder="1" applyAlignment="1">
      <alignment horizontal="left" vertical="center" wrapText="1"/>
    </xf>
    <xf numFmtId="0" fontId="60" fillId="0" borderId="2" xfId="0" applyFont="1" applyBorder="1" applyAlignment="1">
      <alignment horizontal="center" wrapText="1"/>
    </xf>
    <xf numFmtId="0" fontId="60" fillId="0" borderId="3" xfId="0" applyFont="1" applyBorder="1" applyAlignment="1">
      <alignment horizontal="center" wrapText="1"/>
    </xf>
    <xf numFmtId="0" fontId="60" fillId="0" borderId="4" xfId="0" applyFont="1" applyBorder="1" applyAlignment="1">
      <alignment horizontal="center" wrapText="1"/>
    </xf>
    <xf numFmtId="0" fontId="18" fillId="23" borderId="2" xfId="0" applyFont="1" applyFill="1" applyBorder="1" applyAlignment="1">
      <alignment horizontal="center" vertical="center" wrapText="1"/>
    </xf>
    <xf numFmtId="0" fontId="18" fillId="23" borderId="3" xfId="0" applyFont="1" applyFill="1" applyBorder="1" applyAlignment="1">
      <alignment horizontal="center" vertical="center" wrapText="1"/>
    </xf>
    <xf numFmtId="0" fontId="18" fillId="23" borderId="4" xfId="0" applyFont="1" applyFill="1" applyBorder="1" applyAlignment="1">
      <alignment horizontal="center" vertical="center" wrapText="1"/>
    </xf>
    <xf numFmtId="0" fontId="18" fillId="3" borderId="70" xfId="0" applyFont="1" applyFill="1" applyBorder="1" applyAlignment="1">
      <alignment horizontal="center" vertical="center" wrapText="1"/>
    </xf>
    <xf numFmtId="0" fontId="18" fillId="3" borderId="55" xfId="0" applyFont="1" applyFill="1" applyBorder="1" applyAlignment="1">
      <alignment horizontal="center" vertical="center" wrapText="1"/>
    </xf>
    <xf numFmtId="0" fontId="18" fillId="11" borderId="57" xfId="0" applyFont="1" applyFill="1" applyBorder="1" applyAlignment="1">
      <alignment horizontal="center" vertical="center" wrapText="1"/>
    </xf>
    <xf numFmtId="0" fontId="18" fillId="11" borderId="49" xfId="0" applyFont="1" applyFill="1" applyBorder="1" applyAlignment="1">
      <alignment horizontal="center" vertical="center" wrapText="1"/>
    </xf>
    <xf numFmtId="0" fontId="18" fillId="3" borderId="57" xfId="0" applyFont="1" applyFill="1" applyBorder="1" applyAlignment="1">
      <alignment horizontal="center" vertical="center" wrapText="1"/>
    </xf>
    <xf numFmtId="0" fontId="18" fillId="3" borderId="49" xfId="0" applyFont="1" applyFill="1" applyBorder="1" applyAlignment="1">
      <alignment horizontal="center" vertical="center" wrapText="1"/>
    </xf>
    <xf numFmtId="0" fontId="18" fillId="3" borderId="71" xfId="0" applyFont="1" applyFill="1" applyBorder="1" applyAlignment="1">
      <alignment horizontal="center" vertical="center" wrapText="1"/>
    </xf>
    <xf numFmtId="0" fontId="18" fillId="3" borderId="64" xfId="0" applyFont="1" applyFill="1" applyBorder="1" applyAlignment="1">
      <alignment horizontal="center" vertical="center" wrapText="1"/>
    </xf>
    <xf numFmtId="0" fontId="18" fillId="13" borderId="2" xfId="0" applyFont="1" applyFill="1" applyBorder="1" applyAlignment="1">
      <alignment horizontal="center"/>
    </xf>
    <xf numFmtId="0" fontId="18" fillId="8" borderId="3" xfId="0" applyFont="1" applyFill="1" applyBorder="1" applyAlignment="1">
      <alignment horizontal="center"/>
    </xf>
    <xf numFmtId="0" fontId="18" fillId="13" borderId="19" xfId="0" applyFont="1" applyFill="1" applyBorder="1" applyAlignment="1">
      <alignment horizontal="center"/>
    </xf>
    <xf numFmtId="0" fontId="62" fillId="13" borderId="2" xfId="0" applyFont="1" applyFill="1" applyBorder="1" applyAlignment="1">
      <alignment horizontal="center"/>
    </xf>
    <xf numFmtId="0" fontId="62" fillId="8" borderId="6" xfId="0" applyFont="1" applyFill="1" applyBorder="1" applyAlignment="1">
      <alignment horizontal="center"/>
    </xf>
    <xf numFmtId="0" fontId="60" fillId="6" borderId="2" xfId="0" applyFont="1" applyFill="1" applyBorder="1" applyAlignment="1">
      <alignment horizontal="center"/>
    </xf>
    <xf numFmtId="0" fontId="60" fillId="6" borderId="3" xfId="0" applyFont="1" applyFill="1" applyBorder="1" applyAlignment="1">
      <alignment horizontal="center"/>
    </xf>
    <xf numFmtId="0" fontId="60" fillId="6" borderId="4" xfId="0" applyFont="1" applyFill="1" applyBorder="1" applyAlignment="1">
      <alignment horizontal="center"/>
    </xf>
    <xf numFmtId="3" fontId="18" fillId="12" borderId="2" xfId="0" applyNumberFormat="1" applyFont="1" applyFill="1" applyBorder="1" applyAlignment="1">
      <alignment horizontal="center" vertical="center" wrapText="1"/>
    </xf>
    <xf numFmtId="3" fontId="18" fillId="12" borderId="3" xfId="0" applyNumberFormat="1" applyFont="1" applyFill="1" applyBorder="1" applyAlignment="1">
      <alignment horizontal="center" vertical="center" wrapText="1"/>
    </xf>
    <xf numFmtId="3" fontId="18" fillId="12" borderId="4"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Medium9"/>
  <colors>
    <mruColors>
      <color rgb="FF66FF66"/>
      <color rgb="FF0033CC"/>
      <color rgb="FF99FFCC"/>
      <color rgb="FFCCFFFF"/>
      <color rgb="FFFFFFCC"/>
      <color rgb="FF0099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BDULLAH/Desktop/2015%20B&#220;T&#199;E%20&#199;ALI&#350;MLARI%2011.10.2014%20AYSER/2015-2017%20G&#220;NCELLE%20TAVAN%20&#220;N&#304;VERS&#304;TE%20VE%20B&#304;R&#304;MLER/2015-2017%20B&#220;T&#199;E%20TEKL&#304;F%20TAVAN%20&#199;ALI&#350;%20(%2002..07.201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5-2017 BÜTÇE HAZIRLIĞI  BİLG"/>
      <sheetName val="2015-2017 TAVAN TEK.Y.T.Ü"/>
      <sheetName val="2015-2017 BÜÇ TAV-KUR ÖZET  SON"/>
      <sheetName val="2015-2017 icmalll"/>
      <sheetName val="2015-2017 BÜTÇE KARŞ.-TAV-KUR"/>
      <sheetName val="2015-2017 BÜTÇE KARŞ.İLAVE ÖDEN"/>
      <sheetName val="2015-2017 YATIRIM.İLAVE MAL.TEK"/>
      <sheetName val="2015-2017 YATIRIM  İLAVE HARC.K"/>
      <sheetName val="2015-2017 YAT. PROJE "/>
      <sheetName val="2015 FOR2 FONKS. GÖR . ÖDE.TEK "/>
      <sheetName val="2015 FORM EKO 2.DÜZ.TEK."/>
      <sheetName val="2014 FORM EKO(4)2 YILS.HARC.TAH"/>
      <sheetName val="form 25 (1-2)"/>
      <sheetName val="Sayf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
          <cell r="A1" t="str">
            <v>Haziran</v>
          </cell>
        </row>
        <row r="4">
          <cell r="D4">
            <v>2015</v>
          </cell>
        </row>
      </sheetData>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295"/>
  <sheetViews>
    <sheetView topLeftCell="A278" workbookViewId="0">
      <selection activeCell="N288" sqref="N288"/>
    </sheetView>
  </sheetViews>
  <sheetFormatPr defaultRowHeight="15" x14ac:dyDescent="0.25"/>
  <cols>
    <col min="1" max="1" width="3.42578125" customWidth="1"/>
    <col min="2" max="2" width="15.28515625" customWidth="1"/>
    <col min="3" max="3" width="12.140625" hidden="1" customWidth="1"/>
    <col min="4" max="4" width="9" customWidth="1"/>
    <col min="5" max="5" width="14.28515625" customWidth="1"/>
    <col min="6" max="6" width="10.85546875" hidden="1" customWidth="1"/>
    <col min="7" max="7" width="15.5703125" customWidth="1"/>
    <col min="8" max="8" width="14" customWidth="1"/>
    <col min="9" max="9" width="16.140625" customWidth="1"/>
    <col min="10" max="10" width="13.7109375" customWidth="1"/>
    <col min="11" max="11" width="17.7109375" hidden="1" customWidth="1"/>
    <col min="12" max="12" width="16.140625" customWidth="1"/>
  </cols>
  <sheetData>
    <row r="1" spans="1:11" ht="21" x14ac:dyDescent="0.35">
      <c r="A1" s="1300" t="s">
        <v>208</v>
      </c>
      <c r="B1" s="1300"/>
      <c r="C1" s="1300"/>
      <c r="D1" s="1300"/>
      <c r="E1" s="1300"/>
      <c r="F1" s="1300"/>
      <c r="G1" s="1300"/>
      <c r="H1" s="1300"/>
      <c r="I1" s="1300"/>
      <c r="J1" s="1300"/>
      <c r="K1" s="1300"/>
    </row>
    <row r="2" spans="1:11" ht="24" thickBot="1" x14ac:dyDescent="0.4">
      <c r="A2" s="1301" t="s">
        <v>249</v>
      </c>
      <c r="B2" s="1301"/>
      <c r="C2" s="1301"/>
    </row>
    <row r="3" spans="1:11" ht="38.25" thickBot="1" x14ac:dyDescent="0.35">
      <c r="A3" s="792" t="s">
        <v>175</v>
      </c>
      <c r="B3" s="793" t="s">
        <v>166</v>
      </c>
      <c r="C3" s="794" t="s">
        <v>199</v>
      </c>
      <c r="D3" s="641" t="s">
        <v>191</v>
      </c>
      <c r="E3" s="795" t="s">
        <v>190</v>
      </c>
      <c r="F3" s="795" t="s">
        <v>167</v>
      </c>
      <c r="G3" s="795" t="s">
        <v>11</v>
      </c>
      <c r="H3" s="795" t="s">
        <v>163</v>
      </c>
      <c r="I3" s="853" t="s">
        <v>72</v>
      </c>
      <c r="J3" s="668" t="s">
        <v>257</v>
      </c>
      <c r="K3" s="874" t="s">
        <v>192</v>
      </c>
    </row>
    <row r="4" spans="1:11" ht="27" customHeight="1" x14ac:dyDescent="0.3">
      <c r="A4" s="1293">
        <v>1</v>
      </c>
      <c r="B4" s="1302" t="s">
        <v>86</v>
      </c>
      <c r="C4" s="1304" t="s">
        <v>164</v>
      </c>
      <c r="D4" s="797">
        <v>2019</v>
      </c>
      <c r="E4" s="798">
        <v>100000</v>
      </c>
      <c r="F4" s="798"/>
      <c r="G4" s="797"/>
      <c r="H4" s="797"/>
      <c r="I4" s="797"/>
      <c r="J4" s="878"/>
      <c r="K4" s="799"/>
    </row>
    <row r="5" spans="1:11" ht="22.5" customHeight="1" x14ac:dyDescent="0.3">
      <c r="A5" s="1294"/>
      <c r="B5" s="1303"/>
      <c r="C5" s="1299"/>
      <c r="D5" s="788">
        <v>2020</v>
      </c>
      <c r="E5" s="751"/>
      <c r="F5" s="751"/>
      <c r="G5" s="751">
        <f>I5</f>
        <v>500000</v>
      </c>
      <c r="H5" s="751">
        <v>500000</v>
      </c>
      <c r="I5" s="854">
        <v>500000</v>
      </c>
      <c r="J5" s="879">
        <v>500000</v>
      </c>
      <c r="K5" s="875">
        <f>H5-I5</f>
        <v>0</v>
      </c>
    </row>
    <row r="6" spans="1:11" ht="18.75" x14ac:dyDescent="0.3">
      <c r="A6" s="1294"/>
      <c r="B6" s="1303"/>
      <c r="C6" s="1299"/>
      <c r="D6" s="788">
        <v>2021</v>
      </c>
      <c r="E6" s="751"/>
      <c r="F6" s="751"/>
      <c r="G6" s="751">
        <f t="shared" ref="G6:G7" si="0">I6</f>
        <v>500000</v>
      </c>
      <c r="H6" s="751">
        <v>500000</v>
      </c>
      <c r="I6" s="854">
        <v>500000</v>
      </c>
      <c r="J6" s="879">
        <v>500000</v>
      </c>
      <c r="K6" s="875">
        <f>H6-I6</f>
        <v>0</v>
      </c>
    </row>
    <row r="7" spans="1:11" ht="24.75" customHeight="1" thickBot="1" x14ac:dyDescent="0.35">
      <c r="A7" s="1295"/>
      <c r="B7" s="1303"/>
      <c r="C7" s="1299"/>
      <c r="D7" s="800">
        <v>2022</v>
      </c>
      <c r="E7" s="801"/>
      <c r="F7" s="801"/>
      <c r="G7" s="801">
        <f t="shared" si="0"/>
        <v>500000</v>
      </c>
      <c r="H7" s="801">
        <v>500000</v>
      </c>
      <c r="I7" s="855">
        <v>500000</v>
      </c>
      <c r="J7" s="880">
        <v>500000</v>
      </c>
      <c r="K7" s="876">
        <f>H7-I7</f>
        <v>0</v>
      </c>
    </row>
    <row r="8" spans="1:11" ht="24.75" customHeight="1" thickBot="1" x14ac:dyDescent="0.35">
      <c r="A8" s="803"/>
      <c r="B8" s="804"/>
      <c r="C8" s="805"/>
      <c r="D8" s="806" t="s">
        <v>42</v>
      </c>
      <c r="E8" s="807"/>
      <c r="F8" s="807"/>
      <c r="G8" s="807">
        <f>G5+G6+G7</f>
        <v>1500000</v>
      </c>
      <c r="H8" s="807">
        <f t="shared" ref="H8:K8" si="1">H5+H6+H7</f>
        <v>1500000</v>
      </c>
      <c r="I8" s="856">
        <f t="shared" si="1"/>
        <v>1500000</v>
      </c>
      <c r="J8" s="856">
        <f t="shared" si="1"/>
        <v>1500000</v>
      </c>
      <c r="K8" s="877">
        <f t="shared" si="1"/>
        <v>0</v>
      </c>
    </row>
    <row r="9" spans="1:11" ht="2.25" customHeight="1" x14ac:dyDescent="0.3">
      <c r="A9" s="630"/>
      <c r="B9" s="630"/>
      <c r="C9" s="12"/>
      <c r="D9" s="12"/>
      <c r="E9" s="12"/>
      <c r="F9" s="12"/>
      <c r="G9" s="12"/>
      <c r="H9" s="12"/>
      <c r="I9" s="12"/>
      <c r="J9" s="12"/>
      <c r="K9" s="12"/>
    </row>
    <row r="10" spans="1:11" ht="15.75" hidden="1" customHeight="1" x14ac:dyDescent="0.3">
      <c r="A10" s="809" t="s">
        <v>222</v>
      </c>
      <c r="B10" s="1292" t="s">
        <v>223</v>
      </c>
      <c r="C10" s="1292"/>
      <c r="D10" s="1292"/>
      <c r="E10" s="1292"/>
      <c r="F10" s="1292"/>
      <c r="G10" s="810"/>
      <c r="H10" s="12"/>
      <c r="I10" s="12"/>
      <c r="J10" s="12"/>
      <c r="K10" s="12"/>
    </row>
    <row r="11" spans="1:11" ht="15.75" hidden="1" customHeight="1" x14ac:dyDescent="0.3">
      <c r="A11" s="809" t="s">
        <v>229</v>
      </c>
      <c r="B11" s="1292" t="s">
        <v>224</v>
      </c>
      <c r="C11" s="1292"/>
      <c r="D11" s="1292"/>
      <c r="E11" s="1292"/>
      <c r="F11" s="1292"/>
      <c r="G11" s="1292"/>
      <c r="H11" s="12"/>
      <c r="I11" s="12"/>
      <c r="J11" s="12"/>
      <c r="K11" s="12"/>
    </row>
    <row r="12" spans="1:11" ht="16.5" hidden="1" customHeight="1" x14ac:dyDescent="0.3">
      <c r="A12" s="811" t="s">
        <v>242</v>
      </c>
      <c r="B12" s="1292" t="s">
        <v>225</v>
      </c>
      <c r="C12" s="1292"/>
      <c r="D12" s="1292"/>
      <c r="E12" s="1292"/>
      <c r="F12" s="1292"/>
      <c r="G12" s="1292"/>
      <c r="H12" s="12"/>
      <c r="I12" s="12"/>
      <c r="J12" s="12"/>
      <c r="K12" s="12"/>
    </row>
    <row r="13" spans="1:11" ht="18.75" hidden="1" x14ac:dyDescent="0.3">
      <c r="A13" s="809" t="s">
        <v>226</v>
      </c>
      <c r="B13" s="1292" t="s">
        <v>227</v>
      </c>
      <c r="C13" s="1292"/>
      <c r="D13" s="1292"/>
      <c r="E13" s="1292"/>
      <c r="F13" s="1292"/>
      <c r="G13" s="1292"/>
      <c r="H13" s="12"/>
      <c r="I13" s="12"/>
      <c r="J13" s="12"/>
      <c r="K13" s="12"/>
    </row>
    <row r="14" spans="1:11" ht="17.25" hidden="1" customHeight="1" x14ac:dyDescent="0.3">
      <c r="A14" s="630"/>
      <c r="B14" s="1292" t="s">
        <v>228</v>
      </c>
      <c r="C14" s="1292"/>
      <c r="D14" s="1292"/>
      <c r="E14" s="1292"/>
      <c r="F14" s="1292"/>
      <c r="G14" s="1292"/>
      <c r="H14" s="12"/>
      <c r="I14" s="12"/>
      <c r="J14" s="12"/>
      <c r="K14" s="12"/>
    </row>
    <row r="15" spans="1:11" hidden="1" x14ac:dyDescent="0.25">
      <c r="A15" s="739"/>
      <c r="B15" s="739"/>
    </row>
    <row r="16" spans="1:11" ht="15.75" thickBot="1" x14ac:dyDescent="0.3">
      <c r="A16" s="739"/>
      <c r="B16" s="739"/>
    </row>
    <row r="17" spans="1:11" ht="45" customHeight="1" thickBot="1" x14ac:dyDescent="0.35">
      <c r="A17" s="812" t="s">
        <v>175</v>
      </c>
      <c r="B17" s="813" t="s">
        <v>166</v>
      </c>
      <c r="C17" s="794" t="s">
        <v>199</v>
      </c>
      <c r="D17" s="785" t="s">
        <v>191</v>
      </c>
      <c r="E17" s="814" t="s">
        <v>190</v>
      </c>
      <c r="F17" s="814" t="s">
        <v>167</v>
      </c>
      <c r="G17" s="814" t="s">
        <v>11</v>
      </c>
      <c r="H17" s="814" t="s">
        <v>163</v>
      </c>
      <c r="I17" s="881" t="s">
        <v>72</v>
      </c>
      <c r="J17" s="668" t="s">
        <v>257</v>
      </c>
      <c r="K17" s="785" t="s">
        <v>192</v>
      </c>
    </row>
    <row r="18" spans="1:11" ht="27.75" customHeight="1" x14ac:dyDescent="0.3">
      <c r="A18" s="1293">
        <v>2</v>
      </c>
      <c r="B18" s="1296" t="s">
        <v>243</v>
      </c>
      <c r="C18" s="1298" t="s">
        <v>164</v>
      </c>
      <c r="D18" s="750">
        <v>2019</v>
      </c>
      <c r="E18" s="751">
        <v>2000</v>
      </c>
      <c r="F18" s="751"/>
      <c r="G18" s="750"/>
      <c r="H18" s="750"/>
      <c r="I18" s="859"/>
      <c r="J18" s="884"/>
      <c r="K18" s="788"/>
    </row>
    <row r="19" spans="1:11" ht="27" customHeight="1" x14ac:dyDescent="0.3">
      <c r="A19" s="1294"/>
      <c r="B19" s="1297"/>
      <c r="C19" s="1299"/>
      <c r="D19" s="788">
        <v>2020</v>
      </c>
      <c r="E19" s="751">
        <f>E27+E35+E56</f>
        <v>0</v>
      </c>
      <c r="F19" s="751">
        <f t="shared" ref="F19:K21" si="2">F27+F35+F56</f>
        <v>19000</v>
      </c>
      <c r="G19" s="751">
        <f t="shared" si="2"/>
        <v>65000000</v>
      </c>
      <c r="H19" s="751">
        <f t="shared" si="2"/>
        <v>1720000</v>
      </c>
      <c r="I19" s="854">
        <f t="shared" si="2"/>
        <v>65000000</v>
      </c>
      <c r="J19" s="854">
        <f t="shared" si="2"/>
        <v>25000</v>
      </c>
      <c r="K19" s="882">
        <f t="shared" si="2"/>
        <v>-63280000</v>
      </c>
    </row>
    <row r="20" spans="1:11" ht="24.75" customHeight="1" x14ac:dyDescent="0.3">
      <c r="A20" s="1294"/>
      <c r="B20" s="1297"/>
      <c r="C20" s="1299"/>
      <c r="D20" s="788">
        <v>2021</v>
      </c>
      <c r="E20" s="751">
        <f>E28+E36+E57</f>
        <v>0</v>
      </c>
      <c r="F20" s="751">
        <f t="shared" si="2"/>
        <v>21000</v>
      </c>
      <c r="G20" s="751">
        <f t="shared" si="2"/>
        <v>65000000</v>
      </c>
      <c r="H20" s="751">
        <f>H28+H36+H57</f>
        <v>1720000</v>
      </c>
      <c r="I20" s="854">
        <f>I28+I36+I57</f>
        <v>65000000</v>
      </c>
      <c r="J20" s="854">
        <f>J28+J36+J57</f>
        <v>25000</v>
      </c>
      <c r="K20" s="882">
        <f>K28+K36+K57</f>
        <v>-63280000</v>
      </c>
    </row>
    <row r="21" spans="1:11" ht="25.5" customHeight="1" thickBot="1" x14ac:dyDescent="0.35">
      <c r="A21" s="1295"/>
      <c r="B21" s="1297"/>
      <c r="C21" s="1299"/>
      <c r="D21" s="800">
        <v>2022</v>
      </c>
      <c r="E21" s="801">
        <f>E29+E37+E58</f>
        <v>0</v>
      </c>
      <c r="F21" s="801">
        <f t="shared" si="2"/>
        <v>10000</v>
      </c>
      <c r="G21" s="801">
        <f t="shared" si="2"/>
        <v>30000000</v>
      </c>
      <c r="H21" s="801">
        <f t="shared" si="2"/>
        <v>2720000</v>
      </c>
      <c r="I21" s="855">
        <f t="shared" si="2"/>
        <v>30000000</v>
      </c>
      <c r="J21" s="855">
        <f t="shared" si="2"/>
        <v>25000</v>
      </c>
      <c r="K21" s="883">
        <f t="shared" si="2"/>
        <v>-27280000</v>
      </c>
    </row>
    <row r="22" spans="1:11" ht="23.25" customHeight="1" thickBot="1" x14ac:dyDescent="0.35">
      <c r="A22" s="815"/>
      <c r="B22" s="816"/>
      <c r="C22" s="817"/>
      <c r="D22" s="806" t="s">
        <v>42</v>
      </c>
      <c r="E22" s="807"/>
      <c r="F22" s="807"/>
      <c r="G22" s="807">
        <f>G19+G20+G21</f>
        <v>160000000</v>
      </c>
      <c r="H22" s="807">
        <f t="shared" ref="H22:K22" si="3">H19+H20+H21</f>
        <v>6160000</v>
      </c>
      <c r="I22" s="856">
        <f t="shared" si="3"/>
        <v>160000000</v>
      </c>
      <c r="J22" s="856">
        <f t="shared" si="3"/>
        <v>75000</v>
      </c>
      <c r="K22" s="877">
        <f t="shared" si="3"/>
        <v>-153840000</v>
      </c>
    </row>
    <row r="23" spans="1:11" ht="16.5" customHeight="1" thickBot="1" x14ac:dyDescent="0.3">
      <c r="A23" s="739"/>
      <c r="B23" s="739"/>
      <c r="C23" s="6"/>
    </row>
    <row r="24" spans="1:11" ht="15.75" hidden="1" thickBot="1" x14ac:dyDescent="0.3">
      <c r="A24" s="739"/>
      <c r="B24" s="739"/>
      <c r="C24" s="6"/>
    </row>
    <row r="25" spans="1:11" ht="38.25" thickBot="1" x14ac:dyDescent="0.35">
      <c r="A25" s="812"/>
      <c r="B25" s="818" t="s">
        <v>166</v>
      </c>
      <c r="C25" s="819" t="s">
        <v>199</v>
      </c>
      <c r="D25" s="820" t="s">
        <v>191</v>
      </c>
      <c r="E25" s="748" t="s">
        <v>190</v>
      </c>
      <c r="F25" s="748" t="s">
        <v>167</v>
      </c>
      <c r="G25" s="748" t="s">
        <v>11</v>
      </c>
      <c r="H25" s="748" t="s">
        <v>163</v>
      </c>
      <c r="I25" s="857" t="s">
        <v>72</v>
      </c>
      <c r="J25" s="668" t="s">
        <v>257</v>
      </c>
      <c r="K25" s="885" t="s">
        <v>192</v>
      </c>
    </row>
    <row r="26" spans="1:11" ht="18.75" x14ac:dyDescent="0.3">
      <c r="A26" s="1293" t="s">
        <v>194</v>
      </c>
      <c r="B26" s="1311" t="s">
        <v>216</v>
      </c>
      <c r="C26" s="1314" t="s">
        <v>164</v>
      </c>
      <c r="D26" s="35">
        <v>2019</v>
      </c>
      <c r="E26" s="821">
        <v>2000</v>
      </c>
      <c r="F26" s="821"/>
      <c r="G26" s="35"/>
      <c r="H26" s="35"/>
      <c r="I26" s="35"/>
      <c r="J26" s="887"/>
      <c r="K26" s="822"/>
    </row>
    <row r="27" spans="1:11" ht="18.75" x14ac:dyDescent="0.3">
      <c r="A27" s="1294"/>
      <c r="B27" s="1312"/>
      <c r="C27" s="1315"/>
      <c r="D27" s="788">
        <v>2020</v>
      </c>
      <c r="E27" s="751"/>
      <c r="F27" s="751">
        <v>4000</v>
      </c>
      <c r="G27" s="751">
        <f>I27</f>
        <v>15000000</v>
      </c>
      <c r="H27" s="751">
        <v>1320000</v>
      </c>
      <c r="I27" s="854">
        <v>15000000</v>
      </c>
      <c r="J27" s="879">
        <v>5000</v>
      </c>
      <c r="K27" s="875">
        <f>H27-I27</f>
        <v>-13680000</v>
      </c>
    </row>
    <row r="28" spans="1:11" ht="18.75" x14ac:dyDescent="0.3">
      <c r="A28" s="1294"/>
      <c r="B28" s="1312"/>
      <c r="C28" s="1315"/>
      <c r="D28" s="788">
        <v>2021</v>
      </c>
      <c r="E28" s="751"/>
      <c r="F28" s="751">
        <v>6000</v>
      </c>
      <c r="G28" s="751">
        <f>I28</f>
        <v>20000000</v>
      </c>
      <c r="H28" s="751">
        <v>1520000</v>
      </c>
      <c r="I28" s="854">
        <v>20000000</v>
      </c>
      <c r="J28" s="879">
        <v>5000</v>
      </c>
      <c r="K28" s="875">
        <f>H28-I28</f>
        <v>-18480000</v>
      </c>
    </row>
    <row r="29" spans="1:11" ht="19.5" thickBot="1" x14ac:dyDescent="0.35">
      <c r="A29" s="1295"/>
      <c r="B29" s="1313"/>
      <c r="C29" s="1316"/>
      <c r="D29" s="788">
        <v>2022</v>
      </c>
      <c r="E29" s="751"/>
      <c r="F29" s="751"/>
      <c r="G29" s="751">
        <f>I29</f>
        <v>0</v>
      </c>
      <c r="H29" s="751"/>
      <c r="I29" s="854"/>
      <c r="J29" s="879">
        <v>5000</v>
      </c>
      <c r="K29" s="875">
        <f>H29-I29</f>
        <v>0</v>
      </c>
    </row>
    <row r="30" spans="1:11" ht="19.5" thickBot="1" x14ac:dyDescent="0.35">
      <c r="A30" s="815"/>
      <c r="B30" s="823"/>
      <c r="C30" s="824"/>
      <c r="D30" s="772" t="s">
        <v>42</v>
      </c>
      <c r="E30" s="773"/>
      <c r="F30" s="773">
        <f>SUM(F27:F29)</f>
        <v>10000</v>
      </c>
      <c r="G30" s="773">
        <f>G27+G28+G29</f>
        <v>35000000</v>
      </c>
      <c r="H30" s="773">
        <f t="shared" ref="H30:K30" si="4">H27+H28+H29</f>
        <v>2840000</v>
      </c>
      <c r="I30" s="858">
        <f t="shared" si="4"/>
        <v>35000000</v>
      </c>
      <c r="J30" s="858">
        <f t="shared" si="4"/>
        <v>15000</v>
      </c>
      <c r="K30" s="886">
        <f t="shared" si="4"/>
        <v>-32160000</v>
      </c>
    </row>
    <row r="31" spans="1:11" ht="12.75" customHeight="1" thickBot="1" x14ac:dyDescent="0.3">
      <c r="A31" s="739"/>
      <c r="B31" s="739"/>
      <c r="C31" s="6"/>
    </row>
    <row r="32" spans="1:11" ht="19.5" hidden="1" customHeight="1" thickBot="1" x14ac:dyDescent="0.3">
      <c r="A32" s="739"/>
      <c r="B32" s="739"/>
      <c r="C32" s="6"/>
    </row>
    <row r="33" spans="1:11" ht="37.5" x14ac:dyDescent="0.3">
      <c r="A33" s="745"/>
      <c r="B33" s="746" t="s">
        <v>166</v>
      </c>
      <c r="C33" s="747" t="s">
        <v>199</v>
      </c>
      <c r="D33" s="748" t="s">
        <v>191</v>
      </c>
      <c r="E33" s="748" t="s">
        <v>190</v>
      </c>
      <c r="F33" s="748" t="s">
        <v>167</v>
      </c>
      <c r="G33" s="748" t="s">
        <v>11</v>
      </c>
      <c r="H33" s="748" t="s">
        <v>163</v>
      </c>
      <c r="I33" s="857" t="s">
        <v>72</v>
      </c>
      <c r="J33" s="668" t="s">
        <v>257</v>
      </c>
      <c r="K33" s="885" t="s">
        <v>192</v>
      </c>
    </row>
    <row r="34" spans="1:11" ht="18.75" x14ac:dyDescent="0.3">
      <c r="A34" s="1310" t="s">
        <v>195</v>
      </c>
      <c r="B34" s="1317" t="s">
        <v>193</v>
      </c>
      <c r="C34" s="1309" t="s">
        <v>164</v>
      </c>
      <c r="D34" s="750">
        <v>2019</v>
      </c>
      <c r="E34" s="751">
        <f>E41+E48</f>
        <v>0</v>
      </c>
      <c r="F34" s="751"/>
      <c r="G34" s="750"/>
      <c r="H34" s="750"/>
      <c r="I34" s="859"/>
      <c r="J34" s="884"/>
      <c r="K34" s="889"/>
    </row>
    <row r="35" spans="1:11" ht="18.75" x14ac:dyDescent="0.3">
      <c r="A35" s="1310"/>
      <c r="B35" s="1317"/>
      <c r="C35" s="1309"/>
      <c r="D35" s="750">
        <v>2020</v>
      </c>
      <c r="E35" s="751">
        <f>E42+E49</f>
        <v>0</v>
      </c>
      <c r="F35" s="751">
        <f>F42+F49</f>
        <v>5000</v>
      </c>
      <c r="G35" s="751">
        <f>I35</f>
        <v>15000000</v>
      </c>
      <c r="H35" s="751">
        <f t="shared" ref="H35:K37" si="5">H42+H49</f>
        <v>200000</v>
      </c>
      <c r="I35" s="854">
        <f t="shared" si="5"/>
        <v>15000000</v>
      </c>
      <c r="J35" s="854">
        <f t="shared" si="5"/>
        <v>10000</v>
      </c>
      <c r="K35" s="854">
        <f t="shared" si="5"/>
        <v>-14800000</v>
      </c>
    </row>
    <row r="36" spans="1:11" ht="18.75" x14ac:dyDescent="0.3">
      <c r="A36" s="1310"/>
      <c r="B36" s="1317"/>
      <c r="C36" s="1309"/>
      <c r="D36" s="750">
        <v>2021</v>
      </c>
      <c r="E36" s="751">
        <f>E43+E50</f>
        <v>0</v>
      </c>
      <c r="F36" s="751">
        <f>F43+F50</f>
        <v>15000</v>
      </c>
      <c r="G36" s="751">
        <f>I36</f>
        <v>45000000</v>
      </c>
      <c r="H36" s="751">
        <f t="shared" si="5"/>
        <v>200000</v>
      </c>
      <c r="I36" s="854">
        <f t="shared" si="5"/>
        <v>45000000</v>
      </c>
      <c r="J36" s="854">
        <f t="shared" si="5"/>
        <v>10000</v>
      </c>
      <c r="K36" s="854">
        <f t="shared" si="5"/>
        <v>-44800000</v>
      </c>
    </row>
    <row r="37" spans="1:11" ht="18.75" x14ac:dyDescent="0.3">
      <c r="A37" s="1310"/>
      <c r="B37" s="1317"/>
      <c r="C37" s="1309"/>
      <c r="D37" s="750">
        <v>2022</v>
      </c>
      <c r="E37" s="751">
        <f>E44+E51</f>
        <v>0</v>
      </c>
      <c r="F37" s="751">
        <f>F44+F51</f>
        <v>10000</v>
      </c>
      <c r="G37" s="751">
        <f>I37</f>
        <v>30000000</v>
      </c>
      <c r="H37" s="751">
        <f>H44+H51</f>
        <v>2720000</v>
      </c>
      <c r="I37" s="854">
        <f t="shared" si="5"/>
        <v>30000000</v>
      </c>
      <c r="J37" s="854">
        <f t="shared" si="5"/>
        <v>10000</v>
      </c>
      <c r="K37" s="875">
        <f>H37-I37</f>
        <v>-27280000</v>
      </c>
    </row>
    <row r="38" spans="1:11" ht="19.5" thickBot="1" x14ac:dyDescent="0.35">
      <c r="A38" s="759"/>
      <c r="B38" s="825"/>
      <c r="C38" s="826"/>
      <c r="D38" s="772" t="s">
        <v>42</v>
      </c>
      <c r="E38" s="773"/>
      <c r="F38" s="773">
        <f>SUM(F35:F37)</f>
        <v>30000</v>
      </c>
      <c r="G38" s="773">
        <f>G35+G36+G37</f>
        <v>90000000</v>
      </c>
      <c r="H38" s="773">
        <f t="shared" ref="H38:K38" si="6">H35+H36+H37</f>
        <v>3120000</v>
      </c>
      <c r="I38" s="858">
        <f t="shared" si="6"/>
        <v>90000000</v>
      </c>
      <c r="J38" s="858">
        <f t="shared" si="6"/>
        <v>30000</v>
      </c>
      <c r="K38" s="886">
        <f t="shared" si="6"/>
        <v>-86880000</v>
      </c>
    </row>
    <row r="39" spans="1:11" ht="15.75" thickBot="1" x14ac:dyDescent="0.3">
      <c r="A39" s="739"/>
      <c r="B39" s="739"/>
      <c r="C39" s="6"/>
    </row>
    <row r="40" spans="1:11" ht="37.5" x14ac:dyDescent="0.3">
      <c r="A40" s="745"/>
      <c r="B40" s="746" t="s">
        <v>166</v>
      </c>
      <c r="C40" s="747" t="s">
        <v>199</v>
      </c>
      <c r="D40" s="748" t="s">
        <v>191</v>
      </c>
      <c r="E40" s="748" t="s">
        <v>190</v>
      </c>
      <c r="F40" s="748" t="s">
        <v>167</v>
      </c>
      <c r="G40" s="748" t="s">
        <v>11</v>
      </c>
      <c r="H40" s="748" t="s">
        <v>163</v>
      </c>
      <c r="I40" s="857" t="s">
        <v>72</v>
      </c>
      <c r="J40" s="668" t="s">
        <v>257</v>
      </c>
      <c r="K40" s="885" t="s">
        <v>192</v>
      </c>
    </row>
    <row r="41" spans="1:11" ht="18.75" customHeight="1" x14ac:dyDescent="0.3">
      <c r="A41" s="1305" t="s">
        <v>218</v>
      </c>
      <c r="B41" s="1306" t="s">
        <v>244</v>
      </c>
      <c r="C41" s="1309" t="s">
        <v>164</v>
      </c>
      <c r="D41" s="750">
        <v>2019</v>
      </c>
      <c r="E41" s="751"/>
      <c r="F41" s="751"/>
      <c r="G41" s="750"/>
      <c r="H41" s="750"/>
      <c r="I41" s="859"/>
      <c r="J41" s="884"/>
      <c r="K41" s="889"/>
    </row>
    <row r="42" spans="1:11" ht="18.75" x14ac:dyDescent="0.3">
      <c r="A42" s="1305"/>
      <c r="B42" s="1307"/>
      <c r="C42" s="1309"/>
      <c r="D42" s="750">
        <v>2020</v>
      </c>
      <c r="E42" s="751"/>
      <c r="F42" s="751">
        <v>5000</v>
      </c>
      <c r="G42" s="751">
        <f>I42</f>
        <v>15000000</v>
      </c>
      <c r="H42" s="751">
        <v>200000</v>
      </c>
      <c r="I42" s="854">
        <v>15000000</v>
      </c>
      <c r="J42" s="879">
        <v>10000</v>
      </c>
      <c r="K42" s="875">
        <f>H42-I42</f>
        <v>-14800000</v>
      </c>
    </row>
    <row r="43" spans="1:11" ht="18.75" x14ac:dyDescent="0.3">
      <c r="A43" s="1305"/>
      <c r="B43" s="1307"/>
      <c r="C43" s="1309"/>
      <c r="D43" s="750">
        <v>2021</v>
      </c>
      <c r="E43" s="751"/>
      <c r="F43" s="751">
        <v>7000</v>
      </c>
      <c r="G43" s="751">
        <f>I43</f>
        <v>21000000</v>
      </c>
      <c r="H43" s="751">
        <v>100000</v>
      </c>
      <c r="I43" s="854">
        <v>21000000</v>
      </c>
      <c r="J43" s="879">
        <v>5000</v>
      </c>
      <c r="K43" s="875">
        <f>H43-I43</f>
        <v>-20900000</v>
      </c>
    </row>
    <row r="44" spans="1:11" ht="18.75" x14ac:dyDescent="0.3">
      <c r="A44" s="1305"/>
      <c r="B44" s="1308"/>
      <c r="C44" s="1309"/>
      <c r="D44" s="750">
        <v>2022</v>
      </c>
      <c r="E44" s="751"/>
      <c r="F44" s="751"/>
      <c r="G44" s="751">
        <f>I44</f>
        <v>0</v>
      </c>
      <c r="H44" s="751"/>
      <c r="I44" s="854"/>
      <c r="J44" s="879">
        <v>5000</v>
      </c>
      <c r="K44" s="875">
        <f>H44-I44</f>
        <v>0</v>
      </c>
    </row>
    <row r="45" spans="1:11" ht="19.5" thickBot="1" x14ac:dyDescent="0.35">
      <c r="A45" s="759"/>
      <c r="B45" s="825"/>
      <c r="C45" s="826"/>
      <c r="D45" s="772" t="s">
        <v>42</v>
      </c>
      <c r="E45" s="773"/>
      <c r="F45" s="773">
        <f>SUM(F42:F44)</f>
        <v>12000</v>
      </c>
      <c r="G45" s="773">
        <f>G42+G43+G44</f>
        <v>36000000</v>
      </c>
      <c r="H45" s="773">
        <f t="shared" ref="H45:K45" si="7">H42+H43+H44</f>
        <v>300000</v>
      </c>
      <c r="I45" s="858">
        <f t="shared" si="7"/>
        <v>36000000</v>
      </c>
      <c r="J45" s="858">
        <f t="shared" si="7"/>
        <v>20000</v>
      </c>
      <c r="K45" s="886">
        <f t="shared" si="7"/>
        <v>-35700000</v>
      </c>
    </row>
    <row r="46" spans="1:11" ht="15.75" thickBot="1" x14ac:dyDescent="0.3">
      <c r="A46" s="739"/>
      <c r="B46" s="739"/>
      <c r="C46" s="6"/>
    </row>
    <row r="47" spans="1:11" ht="37.5" x14ac:dyDescent="0.3">
      <c r="A47" s="745"/>
      <c r="B47" s="746" t="s">
        <v>166</v>
      </c>
      <c r="C47" s="747" t="s">
        <v>199</v>
      </c>
      <c r="D47" s="748" t="s">
        <v>191</v>
      </c>
      <c r="E47" s="748" t="s">
        <v>190</v>
      </c>
      <c r="F47" s="748" t="s">
        <v>167</v>
      </c>
      <c r="G47" s="748" t="s">
        <v>11</v>
      </c>
      <c r="H47" s="748" t="s">
        <v>163</v>
      </c>
      <c r="I47" s="857" t="s">
        <v>72</v>
      </c>
      <c r="J47" s="668" t="s">
        <v>257</v>
      </c>
      <c r="K47" s="885" t="s">
        <v>192</v>
      </c>
    </row>
    <row r="48" spans="1:11" ht="2.25" hidden="1" customHeight="1" x14ac:dyDescent="0.3">
      <c r="A48" s="1310" t="s">
        <v>219</v>
      </c>
      <c r="B48" s="1306" t="s">
        <v>245</v>
      </c>
      <c r="C48" s="1309" t="s">
        <v>164</v>
      </c>
      <c r="D48" s="750">
        <v>2019</v>
      </c>
      <c r="E48" s="751"/>
      <c r="F48" s="751"/>
      <c r="G48" s="750"/>
      <c r="H48" s="750"/>
      <c r="I48" s="859"/>
      <c r="J48" s="884"/>
      <c r="K48" s="889"/>
    </row>
    <row r="49" spans="1:11" ht="18.75" x14ac:dyDescent="0.3">
      <c r="A49" s="1310"/>
      <c r="B49" s="1307"/>
      <c r="C49" s="1309"/>
      <c r="D49" s="750">
        <v>2020</v>
      </c>
      <c r="E49" s="751"/>
      <c r="F49" s="751"/>
      <c r="G49" s="751">
        <f>I49</f>
        <v>0</v>
      </c>
      <c r="H49" s="751"/>
      <c r="I49" s="854"/>
      <c r="J49" s="879"/>
      <c r="K49" s="875">
        <f>H49-I49</f>
        <v>0</v>
      </c>
    </row>
    <row r="50" spans="1:11" ht="18.75" x14ac:dyDescent="0.3">
      <c r="A50" s="1310"/>
      <c r="B50" s="1307"/>
      <c r="C50" s="1309"/>
      <c r="D50" s="750">
        <v>2021</v>
      </c>
      <c r="E50" s="751"/>
      <c r="F50" s="751">
        <v>8000</v>
      </c>
      <c r="G50" s="751">
        <f>I50</f>
        <v>24000000</v>
      </c>
      <c r="H50" s="751">
        <v>100000</v>
      </c>
      <c r="I50" s="854">
        <v>24000000</v>
      </c>
      <c r="J50" s="879">
        <v>5000</v>
      </c>
      <c r="K50" s="875">
        <f>H50-I50</f>
        <v>-23900000</v>
      </c>
    </row>
    <row r="51" spans="1:11" ht="18.75" x14ac:dyDescent="0.3">
      <c r="A51" s="1310"/>
      <c r="B51" s="1308"/>
      <c r="C51" s="1309"/>
      <c r="D51" s="750">
        <v>2022</v>
      </c>
      <c r="E51" s="751"/>
      <c r="F51" s="751">
        <v>10000</v>
      </c>
      <c r="G51" s="751">
        <f>I51</f>
        <v>30000000</v>
      </c>
      <c r="H51" s="751">
        <v>2720000</v>
      </c>
      <c r="I51" s="854">
        <v>30000000</v>
      </c>
      <c r="J51" s="879">
        <v>5000</v>
      </c>
      <c r="K51" s="875">
        <f>H51-I51</f>
        <v>-27280000</v>
      </c>
    </row>
    <row r="52" spans="1:11" ht="19.5" thickBot="1" x14ac:dyDescent="0.35">
      <c r="A52" s="759"/>
      <c r="B52" s="825"/>
      <c r="C52" s="826"/>
      <c r="D52" s="772" t="s">
        <v>42</v>
      </c>
      <c r="E52" s="773">
        <f>E48+E49+E50+E51</f>
        <v>0</v>
      </c>
      <c r="F52" s="773">
        <f>F48+F49+F50+F51</f>
        <v>18000</v>
      </c>
      <c r="G52" s="773">
        <f>G49+G50+G51</f>
        <v>54000000</v>
      </c>
      <c r="H52" s="773">
        <f t="shared" ref="H52:K52" si="8">H49+H50+H51</f>
        <v>2820000</v>
      </c>
      <c r="I52" s="858">
        <f t="shared" si="8"/>
        <v>54000000</v>
      </c>
      <c r="J52" s="858">
        <f t="shared" si="8"/>
        <v>10000</v>
      </c>
      <c r="K52" s="858">
        <f t="shared" si="8"/>
        <v>-51180000</v>
      </c>
    </row>
    <row r="53" spans="1:11" ht="32.25" customHeight="1" thickBot="1" x14ac:dyDescent="0.3">
      <c r="A53" s="739"/>
      <c r="B53" s="739"/>
      <c r="C53" s="6"/>
    </row>
    <row r="54" spans="1:11" ht="43.5" customHeight="1" x14ac:dyDescent="0.3">
      <c r="A54" s="745"/>
      <c r="B54" s="746" t="s">
        <v>166</v>
      </c>
      <c r="C54" s="747" t="s">
        <v>199</v>
      </c>
      <c r="D54" s="748" t="s">
        <v>191</v>
      </c>
      <c r="E54" s="748" t="s">
        <v>190</v>
      </c>
      <c r="F54" s="748" t="s">
        <v>167</v>
      </c>
      <c r="G54" s="748" t="s">
        <v>11</v>
      </c>
      <c r="H54" s="748" t="s">
        <v>163</v>
      </c>
      <c r="I54" s="857" t="s">
        <v>72</v>
      </c>
      <c r="J54" s="668" t="s">
        <v>257</v>
      </c>
      <c r="K54" s="885" t="s">
        <v>192</v>
      </c>
    </row>
    <row r="55" spans="1:11" ht="2.25" customHeight="1" x14ac:dyDescent="0.3">
      <c r="A55" s="1310">
        <v>3</v>
      </c>
      <c r="B55" s="1306" t="s">
        <v>217</v>
      </c>
      <c r="C55" s="1309" t="s">
        <v>164</v>
      </c>
      <c r="D55" s="750">
        <v>2019</v>
      </c>
      <c r="E55" s="751"/>
      <c r="F55" s="751"/>
      <c r="G55" s="750"/>
      <c r="H55" s="750"/>
      <c r="I55" s="859"/>
      <c r="J55" s="884"/>
      <c r="K55" s="889"/>
    </row>
    <row r="56" spans="1:11" ht="25.5" customHeight="1" x14ac:dyDescent="0.3">
      <c r="A56" s="1310"/>
      <c r="B56" s="1307"/>
      <c r="C56" s="1309"/>
      <c r="D56" s="750">
        <v>2020</v>
      </c>
      <c r="E56" s="751"/>
      <c r="F56" s="751">
        <v>10000</v>
      </c>
      <c r="G56" s="751">
        <f>I56</f>
        <v>35000000</v>
      </c>
      <c r="H56" s="751">
        <v>200000</v>
      </c>
      <c r="I56" s="854">
        <v>35000000</v>
      </c>
      <c r="J56" s="879">
        <v>10000</v>
      </c>
      <c r="K56" s="875">
        <f>H56-I56</f>
        <v>-34800000</v>
      </c>
    </row>
    <row r="57" spans="1:11" ht="25.5" customHeight="1" x14ac:dyDescent="0.3">
      <c r="A57" s="1310"/>
      <c r="B57" s="1307"/>
      <c r="C57" s="1309"/>
      <c r="D57" s="750">
        <v>2021</v>
      </c>
      <c r="E57" s="751"/>
      <c r="F57" s="751"/>
      <c r="G57" s="751">
        <f>I57</f>
        <v>0</v>
      </c>
      <c r="H57" s="751"/>
      <c r="I57" s="854"/>
      <c r="J57" s="879">
        <v>10000</v>
      </c>
      <c r="K57" s="875">
        <f>H57-I57</f>
        <v>0</v>
      </c>
    </row>
    <row r="58" spans="1:11" ht="24" customHeight="1" x14ac:dyDescent="0.3">
      <c r="A58" s="1310"/>
      <c r="B58" s="848"/>
      <c r="C58" s="1309"/>
      <c r="D58" s="750">
        <v>2022</v>
      </c>
      <c r="E58" s="751"/>
      <c r="F58" s="751"/>
      <c r="G58" s="751">
        <f>I58</f>
        <v>0</v>
      </c>
      <c r="H58" s="751"/>
      <c r="I58" s="854"/>
      <c r="J58" s="879">
        <v>10000</v>
      </c>
      <c r="K58" s="875">
        <f>H58-I58</f>
        <v>0</v>
      </c>
    </row>
    <row r="59" spans="1:11" ht="15.75" customHeight="1" thickBot="1" x14ac:dyDescent="0.35">
      <c r="A59" s="759"/>
      <c r="B59" s="825"/>
      <c r="C59" s="826"/>
      <c r="D59" s="772" t="s">
        <v>42</v>
      </c>
      <c r="E59" s="773">
        <f>E55+E56+E57+E58</f>
        <v>0</v>
      </c>
      <c r="F59" s="773">
        <f>F55+F56+F57+F58</f>
        <v>10000</v>
      </c>
      <c r="G59" s="773">
        <f>G56+G57+G58</f>
        <v>35000000</v>
      </c>
      <c r="H59" s="773">
        <f t="shared" ref="H59:K59" si="9">H56+H57+H58</f>
        <v>200000</v>
      </c>
      <c r="I59" s="858">
        <f t="shared" si="9"/>
        <v>35000000</v>
      </c>
      <c r="J59" s="858">
        <f t="shared" si="9"/>
        <v>30000</v>
      </c>
      <c r="K59" s="886">
        <f t="shared" si="9"/>
        <v>-34800000</v>
      </c>
    </row>
    <row r="60" spans="1:11" hidden="1" x14ac:dyDescent="0.25">
      <c r="A60" s="739"/>
      <c r="B60" s="739"/>
      <c r="C60" s="6"/>
    </row>
    <row r="61" spans="1:11" ht="19.5" customHeight="1" thickBot="1" x14ac:dyDescent="0.3">
      <c r="A61" s="739"/>
      <c r="B61" s="739"/>
      <c r="C61" s="6"/>
    </row>
    <row r="62" spans="1:11" ht="37.5" x14ac:dyDescent="0.3">
      <c r="A62" s="745"/>
      <c r="B62" s="746" t="s">
        <v>166</v>
      </c>
      <c r="C62" s="747" t="s">
        <v>199</v>
      </c>
      <c r="D62" s="748" t="s">
        <v>191</v>
      </c>
      <c r="E62" s="748" t="s">
        <v>190</v>
      </c>
      <c r="F62" s="748" t="s">
        <v>167</v>
      </c>
      <c r="G62" s="748" t="s">
        <v>11</v>
      </c>
      <c r="H62" s="748" t="s">
        <v>163</v>
      </c>
      <c r="I62" s="857" t="s">
        <v>72</v>
      </c>
      <c r="J62" s="668" t="s">
        <v>257</v>
      </c>
      <c r="K62" s="885" t="s">
        <v>192</v>
      </c>
    </row>
    <row r="63" spans="1:11" ht="18.75" x14ac:dyDescent="0.3">
      <c r="A63" s="1310">
        <v>4</v>
      </c>
      <c r="B63" s="1317" t="s">
        <v>93</v>
      </c>
      <c r="C63" s="1323" t="s">
        <v>164</v>
      </c>
      <c r="D63" s="750">
        <v>2019</v>
      </c>
      <c r="E63" s="751">
        <v>3000000</v>
      </c>
      <c r="F63" s="751"/>
      <c r="G63" s="750"/>
      <c r="H63" s="750"/>
      <c r="I63" s="859"/>
      <c r="J63" s="884"/>
      <c r="K63" s="889"/>
    </row>
    <row r="64" spans="1:11" ht="18.75" x14ac:dyDescent="0.3">
      <c r="A64" s="1310"/>
      <c r="B64" s="1317"/>
      <c r="C64" s="1323"/>
      <c r="D64" s="750">
        <v>2020</v>
      </c>
      <c r="E64" s="751"/>
      <c r="F64" s="751"/>
      <c r="G64" s="751">
        <f>I64</f>
        <v>3000000</v>
      </c>
      <c r="H64" s="751">
        <v>2000000</v>
      </c>
      <c r="I64" s="854">
        <v>3000000</v>
      </c>
      <c r="J64" s="879">
        <v>2000000</v>
      </c>
      <c r="K64" s="875">
        <f>H64-I64</f>
        <v>-1000000</v>
      </c>
    </row>
    <row r="65" spans="1:11" ht="18.75" x14ac:dyDescent="0.3">
      <c r="A65" s="1310"/>
      <c r="B65" s="1317"/>
      <c r="C65" s="1323"/>
      <c r="D65" s="750">
        <v>2021</v>
      </c>
      <c r="E65" s="751"/>
      <c r="F65" s="751"/>
      <c r="G65" s="751">
        <f>I65</f>
        <v>3000000</v>
      </c>
      <c r="H65" s="751">
        <v>2000000</v>
      </c>
      <c r="I65" s="854">
        <v>3000000</v>
      </c>
      <c r="J65" s="879">
        <v>2000000</v>
      </c>
      <c r="K65" s="875">
        <f>H65-I65</f>
        <v>-1000000</v>
      </c>
    </row>
    <row r="66" spans="1:11" ht="18.75" x14ac:dyDescent="0.3">
      <c r="A66" s="1310"/>
      <c r="B66" s="1317"/>
      <c r="C66" s="1323"/>
      <c r="D66" s="750">
        <v>2022</v>
      </c>
      <c r="E66" s="751"/>
      <c r="F66" s="751"/>
      <c r="G66" s="751">
        <f>I66</f>
        <v>3000000</v>
      </c>
      <c r="H66" s="751">
        <v>1000000</v>
      </c>
      <c r="I66" s="854">
        <v>3000000</v>
      </c>
      <c r="J66" s="879">
        <v>2000000</v>
      </c>
      <c r="K66" s="875">
        <f>H66-I66</f>
        <v>-2000000</v>
      </c>
    </row>
    <row r="67" spans="1:11" ht="19.5" thickBot="1" x14ac:dyDescent="0.35">
      <c r="A67" s="759"/>
      <c r="B67" s="825"/>
      <c r="C67" s="826"/>
      <c r="D67" s="772" t="s">
        <v>42</v>
      </c>
      <c r="E67" s="773">
        <f>E63+E64+E65+E66</f>
        <v>3000000</v>
      </c>
      <c r="F67" s="773">
        <f>F63+F64+F65+F66</f>
        <v>0</v>
      </c>
      <c r="G67" s="773">
        <f>G64+G65+G66</f>
        <v>9000000</v>
      </c>
      <c r="H67" s="773">
        <f t="shared" ref="H67:K67" si="10">H64+H65+H66</f>
        <v>5000000</v>
      </c>
      <c r="I67" s="858">
        <f>I64+I65+I66</f>
        <v>9000000</v>
      </c>
      <c r="J67" s="858">
        <f>J64+J65+J66</f>
        <v>6000000</v>
      </c>
      <c r="K67" s="886">
        <f t="shared" si="10"/>
        <v>-4000000</v>
      </c>
    </row>
    <row r="68" spans="1:11" ht="15.75" hidden="1" customHeight="1" x14ac:dyDescent="0.25">
      <c r="A68" s="1318" t="s">
        <v>180</v>
      </c>
      <c r="B68" s="1319"/>
      <c r="C68" s="1319"/>
      <c r="D68" s="1319"/>
      <c r="E68" s="1319"/>
      <c r="F68" s="1319"/>
      <c r="G68" s="1319"/>
      <c r="H68" s="628"/>
      <c r="I68" s="628"/>
      <c r="J68" s="628"/>
      <c r="K68" s="628"/>
    </row>
    <row r="69" spans="1:11" ht="15.75" hidden="1" customHeight="1" x14ac:dyDescent="0.25">
      <c r="A69" s="1318" t="s">
        <v>181</v>
      </c>
      <c r="B69" s="1319"/>
      <c r="C69" s="1319"/>
      <c r="D69" s="1319"/>
      <c r="E69" s="1319"/>
      <c r="F69" s="1319"/>
      <c r="G69" s="1319"/>
      <c r="H69" s="628"/>
      <c r="I69" s="628"/>
      <c r="J69" s="628"/>
      <c r="K69" s="628"/>
    </row>
    <row r="70" spans="1:11" ht="15" hidden="1" customHeight="1" x14ac:dyDescent="0.25">
      <c r="A70" s="1320" t="s">
        <v>182</v>
      </c>
      <c r="B70" s="1321"/>
      <c r="C70" s="1321"/>
      <c r="D70" s="1321"/>
      <c r="E70" s="1321"/>
      <c r="F70" s="1321"/>
      <c r="G70" s="1321"/>
      <c r="H70" s="628"/>
      <c r="I70" s="628"/>
      <c r="J70" s="628"/>
      <c r="K70" s="628"/>
    </row>
    <row r="71" spans="1:11" hidden="1" x14ac:dyDescent="0.25">
      <c r="A71" s="625"/>
      <c r="B71" s="625"/>
      <c r="C71" s="624"/>
      <c r="D71" s="627"/>
      <c r="E71" s="628"/>
      <c r="F71" s="628"/>
      <c r="G71" s="628"/>
      <c r="H71" s="628"/>
      <c r="I71" s="628"/>
      <c r="J71" s="628"/>
      <c r="K71" s="628"/>
    </row>
    <row r="72" spans="1:11" ht="9" customHeight="1" thickBot="1" x14ac:dyDescent="0.3">
      <c r="A72" s="739"/>
      <c r="B72" s="739"/>
      <c r="C72" s="6"/>
    </row>
    <row r="73" spans="1:11" ht="15.75" hidden="1" thickBot="1" x14ac:dyDescent="0.3">
      <c r="A73" s="739"/>
      <c r="B73" s="739"/>
      <c r="C73" s="6"/>
    </row>
    <row r="74" spans="1:11" ht="37.5" x14ac:dyDescent="0.3">
      <c r="A74" s="745"/>
      <c r="B74" s="746" t="s">
        <v>166</v>
      </c>
      <c r="C74" s="747" t="s">
        <v>199</v>
      </c>
      <c r="D74" s="748" t="s">
        <v>191</v>
      </c>
      <c r="E74" s="748" t="s">
        <v>190</v>
      </c>
      <c r="F74" s="748" t="s">
        <v>167</v>
      </c>
      <c r="G74" s="748" t="s">
        <v>11</v>
      </c>
      <c r="H74" s="748" t="s">
        <v>163</v>
      </c>
      <c r="I74" s="857" t="s">
        <v>72</v>
      </c>
      <c r="J74" s="668" t="s">
        <v>257</v>
      </c>
      <c r="K74" s="885" t="s">
        <v>192</v>
      </c>
    </row>
    <row r="75" spans="1:11" ht="21" customHeight="1" x14ac:dyDescent="0.3">
      <c r="A75" s="1310">
        <v>5</v>
      </c>
      <c r="B75" s="1322" t="s">
        <v>196</v>
      </c>
      <c r="C75" s="1309" t="s">
        <v>164</v>
      </c>
      <c r="D75" s="750">
        <v>2019</v>
      </c>
      <c r="E75" s="751">
        <v>2000000</v>
      </c>
      <c r="F75" s="751"/>
      <c r="G75" s="750"/>
      <c r="H75" s="750"/>
      <c r="I75" s="859"/>
      <c r="J75" s="884"/>
      <c r="K75" s="889"/>
    </row>
    <row r="76" spans="1:11" ht="18.75" x14ac:dyDescent="0.3">
      <c r="A76" s="1310"/>
      <c r="B76" s="1322"/>
      <c r="C76" s="1309"/>
      <c r="D76" s="750">
        <v>2020</v>
      </c>
      <c r="E76" s="751"/>
      <c r="F76" s="751"/>
      <c r="G76" s="751">
        <f>I76</f>
        <v>25000000</v>
      </c>
      <c r="H76" s="751">
        <v>2000000</v>
      </c>
      <c r="I76" s="854">
        <v>25000000</v>
      </c>
      <c r="J76" s="879">
        <v>3000000</v>
      </c>
      <c r="K76" s="875">
        <f>H76-I76</f>
        <v>-23000000</v>
      </c>
    </row>
    <row r="77" spans="1:11" ht="18.75" x14ac:dyDescent="0.3">
      <c r="A77" s="1310"/>
      <c r="B77" s="1322"/>
      <c r="C77" s="1309"/>
      <c r="D77" s="750">
        <v>2021</v>
      </c>
      <c r="E77" s="751"/>
      <c r="F77" s="751"/>
      <c r="G77" s="751">
        <f t="shared" ref="G77:G78" si="11">I77</f>
        <v>8000000</v>
      </c>
      <c r="H77" s="751">
        <v>2000000</v>
      </c>
      <c r="I77" s="854">
        <v>8000000</v>
      </c>
      <c r="J77" s="879">
        <v>3000000</v>
      </c>
      <c r="K77" s="875">
        <f>H77-I77</f>
        <v>-6000000</v>
      </c>
    </row>
    <row r="78" spans="1:11" ht="18.75" x14ac:dyDescent="0.3">
      <c r="A78" s="1310"/>
      <c r="B78" s="1322"/>
      <c r="C78" s="1309"/>
      <c r="D78" s="750">
        <v>2022</v>
      </c>
      <c r="E78" s="751"/>
      <c r="F78" s="751"/>
      <c r="G78" s="751">
        <f t="shared" si="11"/>
        <v>8000000</v>
      </c>
      <c r="H78" s="751">
        <v>2000000</v>
      </c>
      <c r="I78" s="854">
        <v>8000000</v>
      </c>
      <c r="J78" s="879">
        <v>3000000</v>
      </c>
      <c r="K78" s="875">
        <f>H78-I78</f>
        <v>-6000000</v>
      </c>
    </row>
    <row r="79" spans="1:11" ht="19.5" thickBot="1" x14ac:dyDescent="0.35">
      <c r="A79" s="759"/>
      <c r="B79" s="825"/>
      <c r="C79" s="826"/>
      <c r="D79" s="772" t="s">
        <v>42</v>
      </c>
      <c r="E79" s="773">
        <f>E75+E76+E77+E78</f>
        <v>2000000</v>
      </c>
      <c r="F79" s="773">
        <f>F75+F76+F77+F78</f>
        <v>0</v>
      </c>
      <c r="G79" s="773">
        <f>G76+G77+G78</f>
        <v>41000000</v>
      </c>
      <c r="H79" s="773">
        <f t="shared" ref="H79:K79" si="12">H76+H77+H78</f>
        <v>6000000</v>
      </c>
      <c r="I79" s="858">
        <f t="shared" si="12"/>
        <v>41000000</v>
      </c>
      <c r="J79" s="858">
        <f t="shared" si="12"/>
        <v>9000000</v>
      </c>
      <c r="K79" s="886">
        <f t="shared" si="12"/>
        <v>-35000000</v>
      </c>
    </row>
    <row r="80" spans="1:11" hidden="1" x14ac:dyDescent="0.25">
      <c r="A80" s="739"/>
      <c r="B80" s="739"/>
      <c r="C80" s="6"/>
    </row>
    <row r="81" spans="1:11" ht="15.75" hidden="1" customHeight="1" x14ac:dyDescent="0.25">
      <c r="A81" s="1330" t="s">
        <v>230</v>
      </c>
      <c r="B81" s="1331"/>
      <c r="C81" s="1331"/>
      <c r="D81" s="1331"/>
      <c r="E81" s="1331"/>
      <c r="F81" s="1331"/>
      <c r="G81" s="1331"/>
      <c r="H81" s="1331"/>
      <c r="I81" s="1331"/>
      <c r="J81" s="849"/>
    </row>
    <row r="82" spans="1:11" ht="17.25" hidden="1" customHeight="1" x14ac:dyDescent="0.25">
      <c r="A82" s="1332" t="s">
        <v>231</v>
      </c>
      <c r="B82" s="1333"/>
      <c r="C82" s="1333"/>
      <c r="D82" s="1333"/>
      <c r="E82" s="1333"/>
      <c r="F82" s="1333"/>
      <c r="G82" s="1333"/>
      <c r="H82" s="1333"/>
      <c r="I82" s="1333"/>
      <c r="J82" s="850"/>
    </row>
    <row r="83" spans="1:11" ht="17.25" hidden="1" customHeight="1" x14ac:dyDescent="0.25">
      <c r="A83" s="1332" t="s">
        <v>232</v>
      </c>
      <c r="B83" s="1333"/>
      <c r="C83" s="1333"/>
      <c r="D83" s="1333"/>
      <c r="E83" s="1333"/>
      <c r="F83" s="1333"/>
      <c r="G83" s="1333"/>
      <c r="H83" s="1333"/>
      <c r="I83" s="1333"/>
      <c r="J83" s="850"/>
    </row>
    <row r="84" spans="1:11" ht="17.25" hidden="1" customHeight="1" x14ac:dyDescent="0.25">
      <c r="A84" s="846"/>
      <c r="B84" s="1334" t="s">
        <v>254</v>
      </c>
      <c r="C84" s="1334"/>
      <c r="D84" s="1334"/>
      <c r="E84" s="847"/>
      <c r="F84" s="847"/>
      <c r="G84" s="1334"/>
      <c r="H84" s="1334"/>
      <c r="I84" s="1334"/>
      <c r="J84" s="851"/>
    </row>
    <row r="85" spans="1:11" ht="17.25" hidden="1" customHeight="1" x14ac:dyDescent="0.25">
      <c r="A85" s="846"/>
      <c r="B85" s="1334" t="s">
        <v>255</v>
      </c>
      <c r="C85" s="1334"/>
      <c r="D85" s="1334"/>
      <c r="E85" s="847"/>
      <c r="F85" s="847"/>
      <c r="G85" s="1334"/>
      <c r="H85" s="1334"/>
      <c r="I85" s="1334"/>
      <c r="J85" s="851"/>
    </row>
    <row r="86" spans="1:11" ht="17.25" hidden="1" customHeight="1" x14ac:dyDescent="0.25">
      <c r="A86" s="846"/>
      <c r="B86" s="1335" t="s">
        <v>256</v>
      </c>
      <c r="C86" s="1335"/>
      <c r="D86" s="1335"/>
      <c r="E86" s="1335"/>
      <c r="F86" s="1335"/>
      <c r="G86" s="847"/>
      <c r="H86" s="847"/>
      <c r="I86" s="847"/>
      <c r="J86" s="850"/>
    </row>
    <row r="87" spans="1:11" ht="17.25" hidden="1" customHeight="1" x14ac:dyDescent="0.25">
      <c r="A87" s="846"/>
      <c r="B87" s="847"/>
      <c r="C87" s="847"/>
      <c r="D87" s="847"/>
      <c r="E87" s="847"/>
      <c r="F87" s="847"/>
      <c r="G87" s="847"/>
      <c r="H87" s="847"/>
      <c r="I87" s="847"/>
      <c r="J87" s="850"/>
    </row>
    <row r="88" spans="1:11" ht="17.25" hidden="1" customHeight="1" x14ac:dyDescent="0.25">
      <c r="A88" s="1332" t="s">
        <v>233</v>
      </c>
      <c r="B88" s="1333"/>
      <c r="C88" s="1333"/>
      <c r="D88" s="1333"/>
      <c r="E88" s="1333"/>
      <c r="F88" s="1333"/>
      <c r="G88" s="1333"/>
      <c r="H88" s="1333"/>
      <c r="I88" s="1333"/>
      <c r="J88" s="850"/>
    </row>
    <row r="89" spans="1:11" ht="17.25" hidden="1" customHeight="1" x14ac:dyDescent="0.25">
      <c r="A89" s="1332" t="s">
        <v>234</v>
      </c>
      <c r="B89" s="1333"/>
      <c r="C89" s="1333"/>
      <c r="D89" s="1333"/>
      <c r="E89" s="1333"/>
      <c r="F89" s="1333"/>
      <c r="G89" s="1333"/>
      <c r="H89" s="1333"/>
      <c r="I89" s="1333"/>
      <c r="J89" s="850"/>
    </row>
    <row r="90" spans="1:11" x14ac:dyDescent="0.25">
      <c r="A90" s="739"/>
      <c r="B90" s="739"/>
      <c r="C90" s="6"/>
    </row>
    <row r="91" spans="1:11" ht="15.75" thickBot="1" x14ac:dyDescent="0.3">
      <c r="A91" s="739"/>
      <c r="B91" s="739"/>
      <c r="C91" s="6"/>
    </row>
    <row r="92" spans="1:11" ht="37.5" x14ac:dyDescent="0.3">
      <c r="A92" s="745"/>
      <c r="B92" s="746" t="s">
        <v>166</v>
      </c>
      <c r="C92" s="747" t="s">
        <v>199</v>
      </c>
      <c r="D92" s="748" t="s">
        <v>191</v>
      </c>
      <c r="E92" s="748" t="s">
        <v>190</v>
      </c>
      <c r="F92" s="748" t="s">
        <v>167</v>
      </c>
      <c r="G92" s="748" t="s">
        <v>11</v>
      </c>
      <c r="H92" s="748" t="s">
        <v>163</v>
      </c>
      <c r="I92" s="857" t="s">
        <v>72</v>
      </c>
      <c r="J92" s="668" t="s">
        <v>257</v>
      </c>
      <c r="K92" s="885" t="s">
        <v>192</v>
      </c>
    </row>
    <row r="93" spans="1:11" ht="18.75" x14ac:dyDescent="0.3">
      <c r="A93" s="1310" t="s">
        <v>253</v>
      </c>
      <c r="B93" s="1322" t="s">
        <v>197</v>
      </c>
      <c r="C93" s="1309" t="s">
        <v>164</v>
      </c>
      <c r="D93" s="750">
        <v>2019</v>
      </c>
      <c r="E93" s="751">
        <v>3500000</v>
      </c>
      <c r="F93" s="751"/>
      <c r="G93" s="750"/>
      <c r="H93" s="750"/>
      <c r="I93" s="859"/>
      <c r="J93" s="884"/>
      <c r="K93" s="889"/>
    </row>
    <row r="94" spans="1:11" ht="18.75" x14ac:dyDescent="0.3">
      <c r="A94" s="1310"/>
      <c r="B94" s="1322"/>
      <c r="C94" s="1309"/>
      <c r="D94" s="750">
        <v>2020</v>
      </c>
      <c r="E94" s="751"/>
      <c r="F94" s="751"/>
      <c r="G94" s="751">
        <f>I94</f>
        <v>4000000</v>
      </c>
      <c r="H94" s="751">
        <v>2000000</v>
      </c>
      <c r="I94" s="854">
        <v>4000000</v>
      </c>
      <c r="J94" s="879">
        <v>2000000</v>
      </c>
      <c r="K94" s="875">
        <f>H94-I94</f>
        <v>-2000000</v>
      </c>
    </row>
    <row r="95" spans="1:11" ht="18.75" x14ac:dyDescent="0.3">
      <c r="A95" s="1310"/>
      <c r="B95" s="1322"/>
      <c r="C95" s="1309"/>
      <c r="D95" s="750">
        <v>2021</v>
      </c>
      <c r="E95" s="751"/>
      <c r="F95" s="751"/>
      <c r="G95" s="751">
        <f t="shared" ref="G95:G96" si="13">I95</f>
        <v>4500000</v>
      </c>
      <c r="H95" s="751">
        <v>2000000</v>
      </c>
      <c r="I95" s="854">
        <v>4500000</v>
      </c>
      <c r="J95" s="879">
        <v>2000000</v>
      </c>
      <c r="K95" s="875">
        <f>H95-I95</f>
        <v>-2500000</v>
      </c>
    </row>
    <row r="96" spans="1:11" ht="18.75" x14ac:dyDescent="0.3">
      <c r="A96" s="1310"/>
      <c r="B96" s="1322"/>
      <c r="C96" s="1309"/>
      <c r="D96" s="750">
        <v>2022</v>
      </c>
      <c r="E96" s="751"/>
      <c r="F96" s="751"/>
      <c r="G96" s="751">
        <f t="shared" si="13"/>
        <v>5000000</v>
      </c>
      <c r="H96" s="751">
        <v>2000000</v>
      </c>
      <c r="I96" s="854">
        <v>5000000</v>
      </c>
      <c r="J96" s="879">
        <v>2000000</v>
      </c>
      <c r="K96" s="875">
        <f>H96-I96</f>
        <v>-3000000</v>
      </c>
    </row>
    <row r="97" spans="1:15" ht="19.5" thickBot="1" x14ac:dyDescent="0.35">
      <c r="A97" s="759"/>
      <c r="B97" s="825"/>
      <c r="C97" s="826"/>
      <c r="D97" s="772" t="s">
        <v>42</v>
      </c>
      <c r="E97" s="773">
        <f>E93+E94+E95+E96</f>
        <v>3500000</v>
      </c>
      <c r="F97" s="773">
        <f>F93+F94+F95+F96</f>
        <v>0</v>
      </c>
      <c r="G97" s="773">
        <f>G94+G95+G96</f>
        <v>13500000</v>
      </c>
      <c r="H97" s="773">
        <f t="shared" ref="H97:K97" si="14">H94+H95+H96</f>
        <v>6000000</v>
      </c>
      <c r="I97" s="858">
        <f t="shared" si="14"/>
        <v>13500000</v>
      </c>
      <c r="J97" s="858">
        <f t="shared" si="14"/>
        <v>6000000</v>
      </c>
      <c r="K97" s="886">
        <f t="shared" si="14"/>
        <v>-7500000</v>
      </c>
    </row>
    <row r="98" spans="1:15" ht="18.75" hidden="1" x14ac:dyDescent="0.3">
      <c r="A98" s="674"/>
      <c r="B98" s="674"/>
      <c r="C98" s="827"/>
      <c r="D98" s="828"/>
      <c r="E98" s="829"/>
      <c r="F98" s="829"/>
      <c r="G98" s="829"/>
      <c r="H98" s="829"/>
      <c r="I98" s="829"/>
      <c r="J98" s="829"/>
      <c r="K98" s="829"/>
    </row>
    <row r="99" spans="1:15" ht="100.5" hidden="1" customHeight="1" x14ac:dyDescent="0.25">
      <c r="A99" s="1336" t="s">
        <v>215</v>
      </c>
      <c r="B99" s="1337"/>
      <c r="C99" s="1337"/>
      <c r="D99" s="1337"/>
      <c r="E99" s="1337"/>
      <c r="F99" s="1337"/>
      <c r="G99" s="1337"/>
      <c r="H99" s="1337"/>
      <c r="I99" s="1337"/>
      <c r="J99" s="1337"/>
      <c r="K99" s="1337"/>
      <c r="L99" s="629"/>
      <c r="M99" s="629"/>
      <c r="N99" s="629"/>
      <c r="O99" s="629"/>
    </row>
    <row r="100" spans="1:15" ht="16.5" hidden="1" thickBot="1" x14ac:dyDescent="0.3">
      <c r="A100" s="570"/>
      <c r="B100" s="570"/>
      <c r="C100" s="620" t="s">
        <v>187</v>
      </c>
      <c r="D100" s="620"/>
      <c r="E100" s="620"/>
      <c r="F100" s="620" t="s">
        <v>188</v>
      </c>
      <c r="G100" s="620"/>
      <c r="H100" s="620"/>
      <c r="I100" s="620"/>
      <c r="J100" s="620"/>
      <c r="K100" s="571"/>
    </row>
    <row r="101" spans="1:15" ht="16.5" hidden="1" thickBot="1" x14ac:dyDescent="0.3">
      <c r="A101" s="1324" t="s">
        <v>170</v>
      </c>
      <c r="B101" s="1324"/>
      <c r="C101" s="618">
        <v>5000</v>
      </c>
      <c r="D101" s="572" t="s">
        <v>169</v>
      </c>
      <c r="E101" s="571"/>
      <c r="F101" s="1325" t="s">
        <v>172</v>
      </c>
      <c r="G101" s="1326"/>
      <c r="H101" s="618">
        <v>50</v>
      </c>
      <c r="I101" s="572" t="s">
        <v>169</v>
      </c>
      <c r="J101" s="569"/>
      <c r="K101" s="571"/>
    </row>
    <row r="102" spans="1:15" ht="15.75" hidden="1" x14ac:dyDescent="0.25">
      <c r="A102" s="1324" t="s">
        <v>171</v>
      </c>
      <c r="B102" s="1324"/>
      <c r="C102" s="619">
        <v>1500</v>
      </c>
      <c r="D102" s="572" t="s">
        <v>169</v>
      </c>
      <c r="E102" s="571"/>
      <c r="F102" s="1327" t="s">
        <v>185</v>
      </c>
      <c r="G102" s="1328"/>
      <c r="H102" s="619">
        <v>15</v>
      </c>
      <c r="I102" s="567" t="s">
        <v>184</v>
      </c>
      <c r="J102" s="569"/>
      <c r="K102" s="571"/>
    </row>
    <row r="103" spans="1:15" ht="15.75" hidden="1" x14ac:dyDescent="0.25">
      <c r="A103" s="1324" t="s">
        <v>183</v>
      </c>
      <c r="B103" s="1324"/>
      <c r="C103" s="619">
        <v>30</v>
      </c>
      <c r="D103" s="567" t="s">
        <v>184</v>
      </c>
      <c r="E103" s="571"/>
      <c r="F103" s="1327" t="s">
        <v>186</v>
      </c>
      <c r="G103" s="1329"/>
      <c r="H103" s="568">
        <v>3000</v>
      </c>
      <c r="I103" s="567" t="s">
        <v>169</v>
      </c>
      <c r="J103" s="569"/>
      <c r="K103" s="571"/>
    </row>
    <row r="104" spans="1:15" ht="14.25" customHeight="1" thickBot="1" x14ac:dyDescent="0.3">
      <c r="A104" s="570"/>
      <c r="B104" s="570"/>
      <c r="C104" s="1344" t="s">
        <v>189</v>
      </c>
      <c r="D104" s="1344"/>
      <c r="E104" s="571"/>
      <c r="F104" s="571"/>
      <c r="G104" s="571"/>
      <c r="H104" s="1345">
        <v>3530000</v>
      </c>
      <c r="I104" s="1345"/>
      <c r="J104" s="1345"/>
      <c r="K104" s="1345"/>
    </row>
    <row r="105" spans="1:15" ht="8.25" hidden="1" customHeight="1" thickBot="1" x14ac:dyDescent="0.3">
      <c r="A105" s="565"/>
      <c r="B105" s="565"/>
      <c r="C105" s="566"/>
      <c r="D105" s="566"/>
      <c r="E105" s="566"/>
      <c r="F105" s="566"/>
      <c r="G105" s="566"/>
      <c r="H105" s="566"/>
      <c r="I105" s="566"/>
      <c r="J105" s="566"/>
      <c r="K105" s="566"/>
    </row>
    <row r="106" spans="1:15" ht="43.5" customHeight="1" x14ac:dyDescent="0.3">
      <c r="A106" s="745"/>
      <c r="B106" s="746" t="s">
        <v>166</v>
      </c>
      <c r="C106" s="747" t="s">
        <v>199</v>
      </c>
      <c r="D106" s="748" t="s">
        <v>191</v>
      </c>
      <c r="E106" s="748" t="s">
        <v>190</v>
      </c>
      <c r="F106" s="748" t="s">
        <v>167</v>
      </c>
      <c r="G106" s="748" t="s">
        <v>11</v>
      </c>
      <c r="H106" s="748" t="s">
        <v>163</v>
      </c>
      <c r="I106" s="857" t="s">
        <v>72</v>
      </c>
      <c r="J106" s="668" t="s">
        <v>257</v>
      </c>
      <c r="K106" s="885" t="s">
        <v>192</v>
      </c>
    </row>
    <row r="107" spans="1:15" ht="18.75" x14ac:dyDescent="0.3">
      <c r="A107" s="1346">
        <v>7</v>
      </c>
      <c r="B107" s="1322" t="s">
        <v>198</v>
      </c>
      <c r="C107" s="760" t="s">
        <v>200</v>
      </c>
      <c r="D107" s="1347">
        <v>2019</v>
      </c>
      <c r="E107" s="751">
        <v>8888000</v>
      </c>
      <c r="F107" s="751"/>
      <c r="G107" s="750"/>
      <c r="H107" s="750"/>
      <c r="I107" s="859"/>
      <c r="J107" s="884"/>
      <c r="K107" s="889"/>
    </row>
    <row r="108" spans="1:15" ht="18.75" x14ac:dyDescent="0.3">
      <c r="A108" s="1346"/>
      <c r="B108" s="1322"/>
      <c r="C108" s="760" t="s">
        <v>201</v>
      </c>
      <c r="D108" s="1347"/>
      <c r="E108" s="751">
        <v>1510000</v>
      </c>
      <c r="F108" s="751"/>
      <c r="G108" s="750"/>
      <c r="H108" s="750"/>
      <c r="I108" s="859"/>
      <c r="J108" s="884"/>
      <c r="K108" s="889"/>
    </row>
    <row r="109" spans="1:15" ht="18.75" x14ac:dyDescent="0.3">
      <c r="A109" s="1346"/>
      <c r="B109" s="1322"/>
      <c r="C109" s="760" t="s">
        <v>42</v>
      </c>
      <c r="D109" s="1347"/>
      <c r="E109" s="871">
        <f>E107+E108</f>
        <v>10398000</v>
      </c>
      <c r="F109" s="871"/>
      <c r="G109" s="872"/>
      <c r="H109" s="872"/>
      <c r="I109" s="873"/>
      <c r="J109" s="892"/>
      <c r="K109" s="889"/>
    </row>
    <row r="110" spans="1:15" ht="18.75" x14ac:dyDescent="0.3">
      <c r="A110" s="1346"/>
      <c r="B110" s="1322"/>
      <c r="C110" s="760" t="s">
        <v>200</v>
      </c>
      <c r="D110" s="1347">
        <v>2020</v>
      </c>
      <c r="E110" s="751"/>
      <c r="F110" s="751"/>
      <c r="G110" s="751">
        <f>I110</f>
        <v>36330000</v>
      </c>
      <c r="H110" s="751">
        <v>9270000</v>
      </c>
      <c r="I110" s="854">
        <v>36330000</v>
      </c>
      <c r="J110" s="879">
        <v>8965000</v>
      </c>
      <c r="K110" s="875">
        <f>H110-I110</f>
        <v>-27060000</v>
      </c>
    </row>
    <row r="111" spans="1:15" ht="18.75" x14ac:dyDescent="0.3">
      <c r="A111" s="1346"/>
      <c r="B111" s="1322"/>
      <c r="C111" s="760" t="s">
        <v>201</v>
      </c>
      <c r="D111" s="1347"/>
      <c r="E111" s="751"/>
      <c r="F111" s="751"/>
      <c r="G111" s="751">
        <f t="shared" ref="G111" si="15">I111</f>
        <v>1510000</v>
      </c>
      <c r="H111" s="751">
        <v>1510000</v>
      </c>
      <c r="I111" s="854">
        <v>1510000</v>
      </c>
      <c r="J111" s="879">
        <v>1510000</v>
      </c>
      <c r="K111" s="875">
        <f>H111-I111</f>
        <v>0</v>
      </c>
    </row>
    <row r="112" spans="1:15" ht="18.75" x14ac:dyDescent="0.3">
      <c r="A112" s="1346"/>
      <c r="B112" s="1322"/>
      <c r="C112" s="762" t="s">
        <v>42</v>
      </c>
      <c r="D112" s="1347"/>
      <c r="E112" s="751"/>
      <c r="F112" s="751"/>
      <c r="G112" s="763">
        <f>G110+G111</f>
        <v>37840000</v>
      </c>
      <c r="H112" s="763">
        <f t="shared" ref="H112:K112" si="16">H110+H111</f>
        <v>10780000</v>
      </c>
      <c r="I112" s="860">
        <f t="shared" si="16"/>
        <v>37840000</v>
      </c>
      <c r="J112" s="893">
        <f t="shared" si="16"/>
        <v>10475000</v>
      </c>
      <c r="K112" s="890">
        <f t="shared" si="16"/>
        <v>-27060000</v>
      </c>
    </row>
    <row r="113" spans="1:11" ht="18.75" x14ac:dyDescent="0.3">
      <c r="A113" s="1346"/>
      <c r="B113" s="1322"/>
      <c r="C113" s="760" t="s">
        <v>200</v>
      </c>
      <c r="D113" s="1347">
        <v>2021</v>
      </c>
      <c r="E113" s="751"/>
      <c r="F113" s="751"/>
      <c r="G113" s="751">
        <f>I113</f>
        <v>32260000</v>
      </c>
      <c r="H113" s="751">
        <v>9270000</v>
      </c>
      <c r="I113" s="854">
        <v>32260000</v>
      </c>
      <c r="J113" s="879">
        <v>8890000</v>
      </c>
      <c r="K113" s="875">
        <f>H113-I113</f>
        <v>-22990000</v>
      </c>
    </row>
    <row r="114" spans="1:11" ht="18.75" x14ac:dyDescent="0.3">
      <c r="A114" s="1346"/>
      <c r="B114" s="1322"/>
      <c r="C114" s="760" t="s">
        <v>201</v>
      </c>
      <c r="D114" s="1347"/>
      <c r="E114" s="751"/>
      <c r="F114" s="751"/>
      <c r="G114" s="751">
        <f t="shared" ref="G114" si="17">I114</f>
        <v>1510000</v>
      </c>
      <c r="H114" s="751">
        <v>1510000</v>
      </c>
      <c r="I114" s="854">
        <v>1510000</v>
      </c>
      <c r="J114" s="879">
        <v>1510000</v>
      </c>
      <c r="K114" s="875">
        <f>H114-I114</f>
        <v>0</v>
      </c>
    </row>
    <row r="115" spans="1:11" ht="18.75" x14ac:dyDescent="0.3">
      <c r="A115" s="1346"/>
      <c r="B115" s="1322"/>
      <c r="C115" s="760" t="s">
        <v>42</v>
      </c>
      <c r="D115" s="1347"/>
      <c r="E115" s="751"/>
      <c r="F115" s="751"/>
      <c r="G115" s="763">
        <f>G113+G114</f>
        <v>33770000</v>
      </c>
      <c r="H115" s="763">
        <f t="shared" ref="H115:K115" si="18">H113+H114</f>
        <v>10780000</v>
      </c>
      <c r="I115" s="860">
        <f t="shared" si="18"/>
        <v>33770000</v>
      </c>
      <c r="J115" s="893">
        <f t="shared" si="18"/>
        <v>10400000</v>
      </c>
      <c r="K115" s="890">
        <f t="shared" si="18"/>
        <v>-22990000</v>
      </c>
    </row>
    <row r="116" spans="1:11" ht="18.75" x14ac:dyDescent="0.3">
      <c r="A116" s="1346"/>
      <c r="B116" s="1322"/>
      <c r="C116" s="760" t="s">
        <v>200</v>
      </c>
      <c r="D116" s="1347">
        <v>2022</v>
      </c>
      <c r="E116" s="751"/>
      <c r="F116" s="751"/>
      <c r="G116" s="751">
        <f>I116</f>
        <v>32260000</v>
      </c>
      <c r="H116" s="751">
        <v>9270000</v>
      </c>
      <c r="I116" s="854">
        <v>32260000</v>
      </c>
      <c r="J116" s="879">
        <v>9825000</v>
      </c>
      <c r="K116" s="875">
        <f>H116-I116</f>
        <v>-22990000</v>
      </c>
    </row>
    <row r="117" spans="1:11" ht="18.75" x14ac:dyDescent="0.3">
      <c r="A117" s="1346"/>
      <c r="B117" s="1322"/>
      <c r="C117" s="760" t="s">
        <v>201</v>
      </c>
      <c r="D117" s="1347"/>
      <c r="E117" s="751"/>
      <c r="F117" s="751"/>
      <c r="G117" s="751">
        <f t="shared" ref="G117" si="19">I117</f>
        <v>1510000</v>
      </c>
      <c r="H117" s="751">
        <v>1510000</v>
      </c>
      <c r="I117" s="854">
        <v>1510000</v>
      </c>
      <c r="J117" s="879">
        <v>1510000</v>
      </c>
      <c r="K117" s="875">
        <f>H117-I117</f>
        <v>0</v>
      </c>
    </row>
    <row r="118" spans="1:11" ht="18.75" x14ac:dyDescent="0.3">
      <c r="A118" s="1346"/>
      <c r="B118" s="1322"/>
      <c r="C118" s="760" t="s">
        <v>42</v>
      </c>
      <c r="D118" s="1347"/>
      <c r="E118" s="751"/>
      <c r="F118" s="751"/>
      <c r="G118" s="763">
        <f>G116+G117</f>
        <v>33770000</v>
      </c>
      <c r="H118" s="763">
        <f t="shared" ref="H118:K118" si="20">H116+H117</f>
        <v>10780000</v>
      </c>
      <c r="I118" s="860">
        <f t="shared" si="20"/>
        <v>33770000</v>
      </c>
      <c r="J118" s="893">
        <f t="shared" si="20"/>
        <v>11335000</v>
      </c>
      <c r="K118" s="890">
        <f t="shared" si="20"/>
        <v>-22990000</v>
      </c>
    </row>
    <row r="119" spans="1:11" ht="18.75" x14ac:dyDescent="0.3">
      <c r="A119" s="765"/>
      <c r="B119" s="831"/>
      <c r="C119" s="832" t="s">
        <v>200</v>
      </c>
      <c r="D119" s="1338" t="s">
        <v>202</v>
      </c>
      <c r="E119" s="833"/>
      <c r="F119" s="833"/>
      <c r="G119" s="833">
        <f>G110+G113+G116</f>
        <v>100850000</v>
      </c>
      <c r="H119" s="833">
        <f t="shared" ref="H119:K121" si="21">H110+H113+H116</f>
        <v>27810000</v>
      </c>
      <c r="I119" s="861">
        <f t="shared" si="21"/>
        <v>100850000</v>
      </c>
      <c r="J119" s="861">
        <f t="shared" si="21"/>
        <v>27680000</v>
      </c>
      <c r="K119" s="891">
        <f t="shared" si="21"/>
        <v>-73040000</v>
      </c>
    </row>
    <row r="120" spans="1:11" ht="18.75" customHeight="1" x14ac:dyDescent="0.3">
      <c r="A120" s="765"/>
      <c r="B120" s="831"/>
      <c r="C120" s="832" t="s">
        <v>201</v>
      </c>
      <c r="D120" s="1338"/>
      <c r="E120" s="833"/>
      <c r="F120" s="833"/>
      <c r="G120" s="833">
        <f>G111+G114+G117</f>
        <v>4530000</v>
      </c>
      <c r="H120" s="833">
        <f t="shared" si="21"/>
        <v>4530000</v>
      </c>
      <c r="I120" s="861">
        <f t="shared" si="21"/>
        <v>4530000</v>
      </c>
      <c r="J120" s="861">
        <f t="shared" si="21"/>
        <v>4530000</v>
      </c>
      <c r="K120" s="891">
        <f t="shared" si="21"/>
        <v>0</v>
      </c>
    </row>
    <row r="121" spans="1:11" ht="0.75" hidden="1" customHeight="1" x14ac:dyDescent="0.3">
      <c r="A121" s="765"/>
      <c r="B121" s="831"/>
      <c r="C121" s="832" t="s">
        <v>42</v>
      </c>
      <c r="D121" s="1338"/>
      <c r="E121" s="833"/>
      <c r="F121" s="833"/>
      <c r="G121" s="833">
        <f>G112+G115+G118</f>
        <v>105380000</v>
      </c>
      <c r="H121" s="833">
        <f t="shared" si="21"/>
        <v>32340000</v>
      </c>
      <c r="I121" s="861">
        <f t="shared" si="21"/>
        <v>105380000</v>
      </c>
      <c r="J121" s="894"/>
      <c r="K121" s="891">
        <f t="shared" si="21"/>
        <v>-73040000</v>
      </c>
    </row>
    <row r="122" spans="1:11" ht="19.5" thickBot="1" x14ac:dyDescent="0.35">
      <c r="A122" s="759"/>
      <c r="B122" s="825"/>
      <c r="C122" s="826"/>
      <c r="D122" s="772" t="s">
        <v>42</v>
      </c>
      <c r="E122" s="773">
        <f>E107+E110+E116+E118</f>
        <v>8888000</v>
      </c>
      <c r="F122" s="773">
        <f>F107+F110+F116+F118</f>
        <v>0</v>
      </c>
      <c r="G122" s="773">
        <f>G112+G115+G118</f>
        <v>105380000</v>
      </c>
      <c r="H122" s="773">
        <f t="shared" ref="H122:K122" si="22">H112+H115+H118</f>
        <v>32340000</v>
      </c>
      <c r="I122" s="858">
        <f t="shared" si="22"/>
        <v>105380000</v>
      </c>
      <c r="J122" s="888">
        <f t="shared" si="22"/>
        <v>32210000</v>
      </c>
      <c r="K122" s="886">
        <f t="shared" si="22"/>
        <v>-73040000</v>
      </c>
    </row>
    <row r="123" spans="1:11" ht="15" customHeight="1" thickBot="1" x14ac:dyDescent="0.3">
      <c r="A123" s="739"/>
      <c r="B123" s="739"/>
      <c r="C123" s="6"/>
      <c r="G123" s="621"/>
    </row>
    <row r="124" spans="1:11" ht="37.5" customHeight="1" thickBot="1" x14ac:dyDescent="0.35">
      <c r="A124" s="625"/>
      <c r="B124" s="726" t="s">
        <v>166</v>
      </c>
      <c r="C124" s="727" t="s">
        <v>199</v>
      </c>
      <c r="D124" s="728" t="s">
        <v>191</v>
      </c>
      <c r="E124" s="728" t="s">
        <v>190</v>
      </c>
      <c r="F124" s="728" t="s">
        <v>167</v>
      </c>
      <c r="G124" s="728" t="s">
        <v>11</v>
      </c>
      <c r="H124" s="728" t="s">
        <v>163</v>
      </c>
      <c r="I124" s="862" t="s">
        <v>72</v>
      </c>
      <c r="J124" s="668" t="s">
        <v>257</v>
      </c>
      <c r="K124" s="895" t="s">
        <v>192</v>
      </c>
    </row>
    <row r="125" spans="1:11" ht="18.75" x14ac:dyDescent="0.3">
      <c r="A125" s="1339"/>
      <c r="B125" s="1342" t="s">
        <v>220</v>
      </c>
      <c r="C125" s="632" t="s">
        <v>200</v>
      </c>
      <c r="D125" s="1343">
        <v>2019</v>
      </c>
      <c r="E125" s="631">
        <f t="shared" ref="E125:K125" si="23">E4+E18+E63+E75+E93+E107</f>
        <v>17490000</v>
      </c>
      <c r="F125" s="631">
        <f t="shared" si="23"/>
        <v>0</v>
      </c>
      <c r="G125" s="631">
        <f t="shared" si="23"/>
        <v>0</v>
      </c>
      <c r="H125" s="631">
        <f t="shared" si="23"/>
        <v>0</v>
      </c>
      <c r="I125" s="863">
        <f t="shared" si="23"/>
        <v>0</v>
      </c>
      <c r="J125" s="900"/>
      <c r="K125" s="896">
        <f t="shared" si="23"/>
        <v>0</v>
      </c>
    </row>
    <row r="126" spans="1:11" ht="15.75" customHeight="1" x14ac:dyDescent="0.3">
      <c r="A126" s="1340"/>
      <c r="B126" s="1342"/>
      <c r="C126" s="632" t="s">
        <v>201</v>
      </c>
      <c r="D126" s="1343"/>
      <c r="E126" s="631">
        <f>E108</f>
        <v>1510000</v>
      </c>
      <c r="F126" s="631">
        <f t="shared" ref="F126:K126" si="24">F108</f>
        <v>0</v>
      </c>
      <c r="G126" s="631">
        <f t="shared" si="24"/>
        <v>0</v>
      </c>
      <c r="H126" s="631">
        <f t="shared" si="24"/>
        <v>0</v>
      </c>
      <c r="I126" s="863">
        <f t="shared" si="24"/>
        <v>0</v>
      </c>
      <c r="J126" s="900"/>
      <c r="K126" s="896">
        <f t="shared" si="24"/>
        <v>0</v>
      </c>
    </row>
    <row r="127" spans="1:11" ht="18.75" x14ac:dyDescent="0.3">
      <c r="A127" s="1340"/>
      <c r="B127" s="1342"/>
      <c r="C127" s="633" t="s">
        <v>42</v>
      </c>
      <c r="D127" s="1343"/>
      <c r="E127" s="731">
        <f>E125+E126</f>
        <v>19000000</v>
      </c>
      <c r="F127" s="631">
        <f t="shared" ref="F127:K127" si="25">F125+F126</f>
        <v>0</v>
      </c>
      <c r="G127" s="631">
        <f t="shared" si="25"/>
        <v>0</v>
      </c>
      <c r="H127" s="631">
        <f t="shared" si="25"/>
        <v>0</v>
      </c>
      <c r="I127" s="863">
        <f t="shared" si="25"/>
        <v>0</v>
      </c>
      <c r="J127" s="900"/>
      <c r="K127" s="896">
        <f t="shared" si="25"/>
        <v>0</v>
      </c>
    </row>
    <row r="128" spans="1:11" ht="15" customHeight="1" x14ac:dyDescent="0.3">
      <c r="A128" s="1340"/>
      <c r="B128" s="1342"/>
      <c r="C128" s="632" t="s">
        <v>200</v>
      </c>
      <c r="D128" s="1343">
        <v>2020</v>
      </c>
      <c r="E128" s="631">
        <f t="shared" ref="E128:K128" si="26">E5+E19+E64+E76+E94+E110</f>
        <v>0</v>
      </c>
      <c r="F128" s="631">
        <f t="shared" si="26"/>
        <v>19000</v>
      </c>
      <c r="G128" s="631">
        <f t="shared" si="26"/>
        <v>133830000</v>
      </c>
      <c r="H128" s="631">
        <f t="shared" si="26"/>
        <v>17490000</v>
      </c>
      <c r="I128" s="863">
        <f t="shared" si="26"/>
        <v>133830000</v>
      </c>
      <c r="J128" s="863">
        <f t="shared" si="26"/>
        <v>16490000</v>
      </c>
      <c r="K128" s="896">
        <f t="shared" si="26"/>
        <v>-116340000</v>
      </c>
    </row>
    <row r="129" spans="1:11" ht="18.75" x14ac:dyDescent="0.3">
      <c r="A129" s="1340"/>
      <c r="B129" s="1342"/>
      <c r="C129" s="632" t="s">
        <v>201</v>
      </c>
      <c r="D129" s="1343"/>
      <c r="E129" s="631">
        <f>E111</f>
        <v>0</v>
      </c>
      <c r="F129" s="631">
        <f t="shared" ref="F129:K129" si="27">F111</f>
        <v>0</v>
      </c>
      <c r="G129" s="631">
        <f t="shared" si="27"/>
        <v>1510000</v>
      </c>
      <c r="H129" s="631">
        <f t="shared" si="27"/>
        <v>1510000</v>
      </c>
      <c r="I129" s="863">
        <f t="shared" si="27"/>
        <v>1510000</v>
      </c>
      <c r="J129" s="863">
        <f t="shared" si="27"/>
        <v>1510000</v>
      </c>
      <c r="K129" s="896">
        <f t="shared" si="27"/>
        <v>0</v>
      </c>
    </row>
    <row r="130" spans="1:11" ht="18.75" x14ac:dyDescent="0.3">
      <c r="A130" s="1340"/>
      <c r="B130" s="1342"/>
      <c r="C130" s="633" t="s">
        <v>42</v>
      </c>
      <c r="D130" s="1343"/>
      <c r="E130" s="631"/>
      <c r="F130" s="631"/>
      <c r="G130" s="732">
        <f>G128+G129</f>
        <v>135340000</v>
      </c>
      <c r="H130" s="732">
        <f t="shared" ref="H130:K130" si="28">H128+H129</f>
        <v>19000000</v>
      </c>
      <c r="I130" s="864">
        <f t="shared" si="28"/>
        <v>135340000</v>
      </c>
      <c r="J130" s="864">
        <f t="shared" si="28"/>
        <v>18000000</v>
      </c>
      <c r="K130" s="897">
        <f t="shared" si="28"/>
        <v>-116340000</v>
      </c>
    </row>
    <row r="131" spans="1:11" ht="18.75" x14ac:dyDescent="0.3">
      <c r="A131" s="1340"/>
      <c r="B131" s="1342"/>
      <c r="C131" s="632" t="s">
        <v>200</v>
      </c>
      <c r="D131" s="1343">
        <v>2021</v>
      </c>
      <c r="E131" s="631">
        <f t="shared" ref="E131:K131" si="29">E6+E20+E65+E77+E95+E113</f>
        <v>0</v>
      </c>
      <c r="F131" s="631">
        <f t="shared" si="29"/>
        <v>21000</v>
      </c>
      <c r="G131" s="631">
        <f t="shared" si="29"/>
        <v>113260000</v>
      </c>
      <c r="H131" s="631">
        <f>H6+H20+H65+H77+H95+H113</f>
        <v>17490000</v>
      </c>
      <c r="I131" s="863">
        <f t="shared" si="29"/>
        <v>113260000</v>
      </c>
      <c r="J131" s="863">
        <f t="shared" si="29"/>
        <v>16415000</v>
      </c>
      <c r="K131" s="896">
        <f t="shared" si="29"/>
        <v>-95770000</v>
      </c>
    </row>
    <row r="132" spans="1:11" ht="18.75" x14ac:dyDescent="0.3">
      <c r="A132" s="1340"/>
      <c r="B132" s="1342"/>
      <c r="C132" s="632" t="s">
        <v>201</v>
      </c>
      <c r="D132" s="1343"/>
      <c r="E132" s="631">
        <f>E114</f>
        <v>0</v>
      </c>
      <c r="F132" s="631">
        <f t="shared" ref="F132:K132" si="30">F114</f>
        <v>0</v>
      </c>
      <c r="G132" s="631">
        <f t="shared" si="30"/>
        <v>1510000</v>
      </c>
      <c r="H132" s="631">
        <f t="shared" si="30"/>
        <v>1510000</v>
      </c>
      <c r="I132" s="863">
        <f t="shared" si="30"/>
        <v>1510000</v>
      </c>
      <c r="J132" s="863">
        <f t="shared" si="30"/>
        <v>1510000</v>
      </c>
      <c r="K132" s="863">
        <f t="shared" si="30"/>
        <v>0</v>
      </c>
    </row>
    <row r="133" spans="1:11" ht="18.75" x14ac:dyDescent="0.3">
      <c r="A133" s="1340"/>
      <c r="B133" s="1342"/>
      <c r="C133" s="633" t="s">
        <v>42</v>
      </c>
      <c r="D133" s="1343"/>
      <c r="E133" s="631"/>
      <c r="F133" s="631"/>
      <c r="G133" s="732">
        <f>G131+G132</f>
        <v>114770000</v>
      </c>
      <c r="H133" s="732">
        <f t="shared" ref="H133:K133" si="31">H131+H132</f>
        <v>19000000</v>
      </c>
      <c r="I133" s="864">
        <f t="shared" si="31"/>
        <v>114770000</v>
      </c>
      <c r="J133" s="864">
        <f t="shared" si="31"/>
        <v>17925000</v>
      </c>
      <c r="K133" s="864">
        <f t="shared" si="31"/>
        <v>-95770000</v>
      </c>
    </row>
    <row r="134" spans="1:11" ht="18.75" x14ac:dyDescent="0.3">
      <c r="A134" s="1340"/>
      <c r="B134" s="1342"/>
      <c r="C134" s="632" t="s">
        <v>200</v>
      </c>
      <c r="D134" s="1343">
        <v>2022</v>
      </c>
      <c r="E134" s="631">
        <f t="shared" ref="E134:K134" si="32">E7+E21+E66+E78+E96+E116</f>
        <v>0</v>
      </c>
      <c r="F134" s="631">
        <f t="shared" si="32"/>
        <v>10000</v>
      </c>
      <c r="G134" s="631">
        <f t="shared" si="32"/>
        <v>78760000</v>
      </c>
      <c r="H134" s="631">
        <f t="shared" si="32"/>
        <v>17490000</v>
      </c>
      <c r="I134" s="863">
        <f t="shared" si="32"/>
        <v>78760000</v>
      </c>
      <c r="J134" s="863">
        <f t="shared" si="32"/>
        <v>17350000</v>
      </c>
      <c r="K134" s="896">
        <f t="shared" si="32"/>
        <v>-61270000</v>
      </c>
    </row>
    <row r="135" spans="1:11" ht="18.75" x14ac:dyDescent="0.3">
      <c r="A135" s="1340"/>
      <c r="B135" s="1342"/>
      <c r="C135" s="632" t="s">
        <v>201</v>
      </c>
      <c r="D135" s="1343"/>
      <c r="E135" s="631">
        <f>E117</f>
        <v>0</v>
      </c>
      <c r="F135" s="631">
        <f t="shared" ref="F135:K135" si="33">F117</f>
        <v>0</v>
      </c>
      <c r="G135" s="631">
        <f t="shared" si="33"/>
        <v>1510000</v>
      </c>
      <c r="H135" s="631">
        <f t="shared" si="33"/>
        <v>1510000</v>
      </c>
      <c r="I135" s="863">
        <f t="shared" si="33"/>
        <v>1510000</v>
      </c>
      <c r="J135" s="863">
        <f t="shared" si="33"/>
        <v>1510000</v>
      </c>
      <c r="K135" s="896">
        <f t="shared" si="33"/>
        <v>0</v>
      </c>
    </row>
    <row r="136" spans="1:11" ht="19.5" thickBot="1" x14ac:dyDescent="0.35">
      <c r="A136" s="1341"/>
      <c r="B136" s="1342"/>
      <c r="C136" s="632" t="s">
        <v>42</v>
      </c>
      <c r="D136" s="1343"/>
      <c r="E136" s="631"/>
      <c r="F136" s="631"/>
      <c r="G136" s="732">
        <f>G134+G135</f>
        <v>80270000</v>
      </c>
      <c r="H136" s="732">
        <f t="shared" ref="H136:K136" si="34">H134+H135</f>
        <v>19000000</v>
      </c>
      <c r="I136" s="864">
        <f t="shared" si="34"/>
        <v>80270000</v>
      </c>
      <c r="J136" s="864">
        <f t="shared" si="34"/>
        <v>18860000</v>
      </c>
      <c r="K136" s="897">
        <f t="shared" si="34"/>
        <v>-61270000</v>
      </c>
    </row>
    <row r="137" spans="1:11" ht="18.75" x14ac:dyDescent="0.3">
      <c r="A137" s="626"/>
      <c r="B137" s="734"/>
      <c r="C137" s="735" t="s">
        <v>200</v>
      </c>
      <c r="D137" s="1352" t="s">
        <v>202</v>
      </c>
      <c r="E137" s="736">
        <f>E125+E128+E131+E134</f>
        <v>17490000</v>
      </c>
      <c r="F137" s="736">
        <f>F128+F131+F134</f>
        <v>50000</v>
      </c>
      <c r="G137" s="736">
        <f>G128+G131+G134</f>
        <v>325850000</v>
      </c>
      <c r="H137" s="736">
        <f t="shared" ref="H137:K139" si="35">H128+H131+H134</f>
        <v>52470000</v>
      </c>
      <c r="I137" s="865">
        <f t="shared" si="35"/>
        <v>325850000</v>
      </c>
      <c r="J137" s="865">
        <f t="shared" si="35"/>
        <v>50255000</v>
      </c>
      <c r="K137" s="898">
        <f t="shared" si="35"/>
        <v>-273380000</v>
      </c>
    </row>
    <row r="138" spans="1:11" ht="18.75" x14ac:dyDescent="0.3">
      <c r="A138" s="626"/>
      <c r="B138" s="734"/>
      <c r="C138" s="735" t="s">
        <v>201</v>
      </c>
      <c r="D138" s="1352"/>
      <c r="E138" s="736">
        <f>E126</f>
        <v>1510000</v>
      </c>
      <c r="F138" s="736"/>
      <c r="G138" s="736">
        <f>G129+G132+G135</f>
        <v>4530000</v>
      </c>
      <c r="H138" s="736">
        <f t="shared" si="35"/>
        <v>4530000</v>
      </c>
      <c r="I138" s="865">
        <f t="shared" si="35"/>
        <v>4530000</v>
      </c>
      <c r="J138" s="865">
        <f t="shared" si="35"/>
        <v>4530000</v>
      </c>
      <c r="K138" s="898">
        <f t="shared" si="35"/>
        <v>0</v>
      </c>
    </row>
    <row r="139" spans="1:11" ht="0.75" customHeight="1" x14ac:dyDescent="0.3">
      <c r="A139" s="626"/>
      <c r="B139" s="734"/>
      <c r="C139" s="735" t="s">
        <v>42</v>
      </c>
      <c r="D139" s="1352"/>
      <c r="E139" s="736">
        <f>E137+E138</f>
        <v>19000000</v>
      </c>
      <c r="F139" s="736">
        <f>F137+F138</f>
        <v>50000</v>
      </c>
      <c r="G139" s="736">
        <f>G130+G133+G136</f>
        <v>330380000</v>
      </c>
      <c r="H139" s="736">
        <f t="shared" si="35"/>
        <v>57000000</v>
      </c>
      <c r="I139" s="865">
        <f t="shared" si="35"/>
        <v>330380000</v>
      </c>
      <c r="J139" s="901"/>
      <c r="K139" s="898">
        <f t="shared" si="35"/>
        <v>-273380000</v>
      </c>
    </row>
    <row r="140" spans="1:11" ht="19.5" thickBot="1" x14ac:dyDescent="0.35">
      <c r="A140" s="625"/>
      <c r="B140" s="738"/>
      <c r="C140" s="722"/>
      <c r="D140" s="723" t="s">
        <v>42</v>
      </c>
      <c r="E140" s="724">
        <f>E139</f>
        <v>19000000</v>
      </c>
      <c r="F140" s="724">
        <f>F137</f>
        <v>50000</v>
      </c>
      <c r="G140" s="724">
        <f>G130+G133+G136</f>
        <v>330380000</v>
      </c>
      <c r="H140" s="724">
        <f t="shared" ref="H140:K140" si="36">H130+H133+H136</f>
        <v>57000000</v>
      </c>
      <c r="I140" s="866">
        <f t="shared" si="36"/>
        <v>330380000</v>
      </c>
      <c r="J140" s="866">
        <f t="shared" si="36"/>
        <v>54785000</v>
      </c>
      <c r="K140" s="899">
        <f t="shared" si="36"/>
        <v>-273380000</v>
      </c>
    </row>
    <row r="141" spans="1:11" x14ac:dyDescent="0.25">
      <c r="A141" s="739"/>
      <c r="B141" s="739"/>
      <c r="C141" s="6"/>
    </row>
    <row r="142" spans="1:11" x14ac:dyDescent="0.25">
      <c r="A142" s="739"/>
      <c r="B142" s="739"/>
      <c r="C142" s="6"/>
    </row>
    <row r="143" spans="1:11" ht="21.75" thickBot="1" x14ac:dyDescent="0.3">
      <c r="A143" s="1348" t="s">
        <v>250</v>
      </c>
      <c r="B143" s="1348"/>
      <c r="C143" s="1348"/>
    </row>
    <row r="144" spans="1:11" ht="37.5" x14ac:dyDescent="0.3">
      <c r="A144" s="745"/>
      <c r="B144" s="746" t="s">
        <v>166</v>
      </c>
      <c r="C144" s="747" t="s">
        <v>199</v>
      </c>
      <c r="D144" s="748" t="s">
        <v>191</v>
      </c>
      <c r="E144" s="748" t="s">
        <v>190</v>
      </c>
      <c r="F144" s="748" t="s">
        <v>167</v>
      </c>
      <c r="G144" s="748" t="s">
        <v>11</v>
      </c>
      <c r="H144" s="748" t="s">
        <v>163</v>
      </c>
      <c r="I144" s="748" t="s">
        <v>72</v>
      </c>
      <c r="J144" s="870" t="s">
        <v>257</v>
      </c>
      <c r="K144" s="749" t="s">
        <v>192</v>
      </c>
    </row>
    <row r="145" spans="1:11" ht="18.75" x14ac:dyDescent="0.3">
      <c r="A145" s="1310">
        <v>1</v>
      </c>
      <c r="B145" s="1322" t="s">
        <v>203</v>
      </c>
      <c r="C145" s="1309" t="s">
        <v>164</v>
      </c>
      <c r="D145" s="750">
        <v>2019</v>
      </c>
      <c r="E145" s="751">
        <v>500000</v>
      </c>
      <c r="F145" s="751"/>
      <c r="G145" s="750"/>
      <c r="H145" s="750"/>
      <c r="I145" s="750"/>
      <c r="J145" s="859"/>
      <c r="K145" s="752"/>
    </row>
    <row r="146" spans="1:11" ht="18.75" x14ac:dyDescent="0.3">
      <c r="A146" s="1310"/>
      <c r="B146" s="1322"/>
      <c r="C146" s="1309"/>
      <c r="D146" s="750">
        <v>2020</v>
      </c>
      <c r="E146" s="751"/>
      <c r="F146" s="751"/>
      <c r="G146" s="751">
        <f>I146</f>
        <v>500000</v>
      </c>
      <c r="H146" s="751">
        <v>500000</v>
      </c>
      <c r="I146" s="751">
        <v>500000</v>
      </c>
      <c r="J146" s="854">
        <v>500000</v>
      </c>
      <c r="K146" s="753">
        <f>H146-I146</f>
        <v>0</v>
      </c>
    </row>
    <row r="147" spans="1:11" ht="18.75" x14ac:dyDescent="0.3">
      <c r="A147" s="1310"/>
      <c r="B147" s="1322"/>
      <c r="C147" s="1309"/>
      <c r="D147" s="750">
        <v>2021</v>
      </c>
      <c r="E147" s="751"/>
      <c r="F147" s="751"/>
      <c r="G147" s="751">
        <f t="shared" ref="G147:G148" si="37">I147</f>
        <v>500000</v>
      </c>
      <c r="H147" s="751">
        <v>500000</v>
      </c>
      <c r="I147" s="751">
        <v>500000</v>
      </c>
      <c r="J147" s="854">
        <v>498000</v>
      </c>
      <c r="K147" s="753">
        <f>H147-I147</f>
        <v>0</v>
      </c>
    </row>
    <row r="148" spans="1:11" ht="18.75" x14ac:dyDescent="0.3">
      <c r="A148" s="1310"/>
      <c r="B148" s="1322"/>
      <c r="C148" s="1309"/>
      <c r="D148" s="750">
        <v>2022</v>
      </c>
      <c r="E148" s="751"/>
      <c r="F148" s="751"/>
      <c r="G148" s="751">
        <f t="shared" si="37"/>
        <v>500000</v>
      </c>
      <c r="H148" s="751">
        <v>500000</v>
      </c>
      <c r="I148" s="751">
        <v>500000</v>
      </c>
      <c r="J148" s="854">
        <v>525000</v>
      </c>
      <c r="K148" s="753">
        <f>H148-I148</f>
        <v>0</v>
      </c>
    </row>
    <row r="149" spans="1:11" ht="19.5" thickBot="1" x14ac:dyDescent="0.35">
      <c r="A149" s="759"/>
      <c r="B149" s="770"/>
      <c r="C149" s="835"/>
      <c r="D149" s="780" t="s">
        <v>42</v>
      </c>
      <c r="E149" s="781">
        <f>E145+E146+E147+E148</f>
        <v>500000</v>
      </c>
      <c r="F149" s="781">
        <f>F145+F146+F147+F148</f>
        <v>0</v>
      </c>
      <c r="G149" s="781">
        <f>G146+G147+G148</f>
        <v>1500000</v>
      </c>
      <c r="H149" s="781">
        <f t="shared" ref="H149:K149" si="38">H146+H147+H148</f>
        <v>1500000</v>
      </c>
      <c r="I149" s="781">
        <f t="shared" si="38"/>
        <v>1500000</v>
      </c>
      <c r="J149" s="781">
        <f t="shared" si="38"/>
        <v>1523000</v>
      </c>
      <c r="K149" s="782">
        <f t="shared" si="38"/>
        <v>0</v>
      </c>
    </row>
    <row r="150" spans="1:11" ht="21.75" thickBot="1" x14ac:dyDescent="0.3">
      <c r="A150" s="1348" t="s">
        <v>250</v>
      </c>
      <c r="B150" s="1348"/>
      <c r="C150" s="1348"/>
    </row>
    <row r="151" spans="1:11" ht="37.5" x14ac:dyDescent="0.3">
      <c r="A151" s="712"/>
      <c r="B151" s="692" t="s">
        <v>166</v>
      </c>
      <c r="C151" s="693" t="s">
        <v>199</v>
      </c>
      <c r="D151" s="694" t="s">
        <v>191</v>
      </c>
      <c r="E151" s="694" t="s">
        <v>190</v>
      </c>
      <c r="F151" s="694" t="s">
        <v>167</v>
      </c>
      <c r="G151" s="694" t="s">
        <v>11</v>
      </c>
      <c r="H151" s="694" t="s">
        <v>163</v>
      </c>
      <c r="I151" s="694" t="s">
        <v>72</v>
      </c>
      <c r="J151" s="870" t="s">
        <v>257</v>
      </c>
      <c r="K151" s="695" t="s">
        <v>192</v>
      </c>
    </row>
    <row r="152" spans="1:11" ht="18.75" x14ac:dyDescent="0.3">
      <c r="A152" s="1349"/>
      <c r="B152" s="1350" t="s">
        <v>210</v>
      </c>
      <c r="C152" s="1351" t="s">
        <v>164</v>
      </c>
      <c r="D152" s="713">
        <v>2019</v>
      </c>
      <c r="E152" s="678">
        <f>E145</f>
        <v>500000</v>
      </c>
      <c r="F152" s="678"/>
      <c r="G152" s="713"/>
      <c r="H152" s="713"/>
      <c r="I152" s="713"/>
      <c r="J152" s="867"/>
      <c r="K152" s="714"/>
    </row>
    <row r="153" spans="1:11" ht="18.75" x14ac:dyDescent="0.3">
      <c r="A153" s="1349"/>
      <c r="B153" s="1350"/>
      <c r="C153" s="1351"/>
      <c r="D153" s="713">
        <v>2020</v>
      </c>
      <c r="E153" s="678">
        <f>E146</f>
        <v>0</v>
      </c>
      <c r="F153" s="678">
        <f t="shared" ref="F153:J155" si="39">F146</f>
        <v>0</v>
      </c>
      <c r="G153" s="678">
        <f t="shared" si="39"/>
        <v>500000</v>
      </c>
      <c r="H153" s="678">
        <f t="shared" si="39"/>
        <v>500000</v>
      </c>
      <c r="I153" s="678">
        <f t="shared" si="39"/>
        <v>500000</v>
      </c>
      <c r="J153" s="678">
        <f t="shared" si="39"/>
        <v>500000</v>
      </c>
      <c r="K153" s="715">
        <f>K146</f>
        <v>0</v>
      </c>
    </row>
    <row r="154" spans="1:11" ht="18.75" x14ac:dyDescent="0.3">
      <c r="A154" s="1349"/>
      <c r="B154" s="1350"/>
      <c r="C154" s="1351"/>
      <c r="D154" s="713">
        <v>2021</v>
      </c>
      <c r="E154" s="678">
        <f>E147</f>
        <v>0</v>
      </c>
      <c r="F154" s="678">
        <f t="shared" si="39"/>
        <v>0</v>
      </c>
      <c r="G154" s="678">
        <f t="shared" si="39"/>
        <v>500000</v>
      </c>
      <c r="H154" s="678">
        <f t="shared" si="39"/>
        <v>500000</v>
      </c>
      <c r="I154" s="678">
        <f t="shared" si="39"/>
        <v>500000</v>
      </c>
      <c r="J154" s="678">
        <f t="shared" si="39"/>
        <v>498000</v>
      </c>
      <c r="K154" s="715">
        <f>K147</f>
        <v>0</v>
      </c>
    </row>
    <row r="155" spans="1:11" ht="18.75" x14ac:dyDescent="0.3">
      <c r="A155" s="1349"/>
      <c r="B155" s="1350"/>
      <c r="C155" s="1351"/>
      <c r="D155" s="713">
        <v>2022</v>
      </c>
      <c r="E155" s="678">
        <f>E148</f>
        <v>0</v>
      </c>
      <c r="F155" s="678">
        <f t="shared" si="39"/>
        <v>0</v>
      </c>
      <c r="G155" s="678">
        <f t="shared" si="39"/>
        <v>500000</v>
      </c>
      <c r="H155" s="678">
        <f t="shared" si="39"/>
        <v>500000</v>
      </c>
      <c r="I155" s="678">
        <f t="shared" si="39"/>
        <v>500000</v>
      </c>
      <c r="J155" s="678">
        <f t="shared" si="39"/>
        <v>525000</v>
      </c>
      <c r="K155" s="715">
        <f>K148</f>
        <v>0</v>
      </c>
    </row>
    <row r="156" spans="1:11" ht="19.5" thickBot="1" x14ac:dyDescent="0.35">
      <c r="A156" s="716"/>
      <c r="B156" s="717"/>
      <c r="C156" s="718"/>
      <c r="D156" s="719" t="s">
        <v>42</v>
      </c>
      <c r="E156" s="720">
        <f>E152+E153+E154+E155</f>
        <v>500000</v>
      </c>
      <c r="F156" s="720">
        <f>F152+F153+F154+F155</f>
        <v>0</v>
      </c>
      <c r="G156" s="720">
        <f>G153+G154+G155</f>
        <v>1500000</v>
      </c>
      <c r="H156" s="720">
        <f t="shared" ref="H156:K156" si="40">H153+H154+H155</f>
        <v>1500000</v>
      </c>
      <c r="I156" s="720">
        <f>I153+I154+I155</f>
        <v>1500000</v>
      </c>
      <c r="J156" s="720">
        <f>J153+J154+J155</f>
        <v>1523000</v>
      </c>
      <c r="K156" s="721">
        <f t="shared" si="40"/>
        <v>0</v>
      </c>
    </row>
    <row r="157" spans="1:11" ht="19.5" thickBot="1" x14ac:dyDescent="0.35">
      <c r="A157" s="844" t="s">
        <v>251</v>
      </c>
      <c r="B157" s="844"/>
      <c r="C157" s="845"/>
      <c r="D157" s="12"/>
      <c r="E157" s="12"/>
      <c r="F157" s="12"/>
      <c r="G157" s="12"/>
      <c r="H157" s="12"/>
      <c r="I157" s="12"/>
      <c r="J157" s="12"/>
      <c r="K157" s="12"/>
    </row>
    <row r="158" spans="1:11" ht="37.5" x14ac:dyDescent="0.3">
      <c r="A158" s="745"/>
      <c r="B158" s="746" t="s">
        <v>166</v>
      </c>
      <c r="C158" s="747" t="s">
        <v>199</v>
      </c>
      <c r="D158" s="748" t="s">
        <v>191</v>
      </c>
      <c r="E158" s="748" t="s">
        <v>190</v>
      </c>
      <c r="F158" s="748" t="s">
        <v>167</v>
      </c>
      <c r="G158" s="748" t="s">
        <v>11</v>
      </c>
      <c r="H158" s="748" t="s">
        <v>163</v>
      </c>
      <c r="I158" s="748" t="s">
        <v>72</v>
      </c>
      <c r="J158" s="870" t="s">
        <v>257</v>
      </c>
      <c r="K158" s="749" t="s">
        <v>192</v>
      </c>
    </row>
    <row r="159" spans="1:11" ht="18.75" x14ac:dyDescent="0.3">
      <c r="A159" s="1310">
        <v>1</v>
      </c>
      <c r="B159" s="1322" t="s">
        <v>204</v>
      </c>
      <c r="C159" s="1309" t="s">
        <v>164</v>
      </c>
      <c r="D159" s="750">
        <v>2019</v>
      </c>
      <c r="E159" s="751">
        <v>2000000</v>
      </c>
      <c r="F159" s="751"/>
      <c r="G159" s="750"/>
      <c r="H159" s="750"/>
      <c r="I159" s="750"/>
      <c r="J159" s="859"/>
      <c r="K159" s="752"/>
    </row>
    <row r="160" spans="1:11" ht="18.75" x14ac:dyDescent="0.3">
      <c r="A160" s="1310"/>
      <c r="B160" s="1322"/>
      <c r="C160" s="1309"/>
      <c r="D160" s="750">
        <v>2020</v>
      </c>
      <c r="E160" s="751"/>
      <c r="F160" s="751"/>
      <c r="G160" s="751">
        <f>I160</f>
        <v>5000000</v>
      </c>
      <c r="H160" s="751">
        <v>2000000</v>
      </c>
      <c r="I160" s="751">
        <v>5000000</v>
      </c>
      <c r="J160" s="854">
        <v>4000000</v>
      </c>
      <c r="K160" s="753">
        <f>H160-I160</f>
        <v>-3000000</v>
      </c>
    </row>
    <row r="161" spans="1:11" ht="18.75" x14ac:dyDescent="0.3">
      <c r="A161" s="1310"/>
      <c r="B161" s="1322"/>
      <c r="C161" s="1309"/>
      <c r="D161" s="750">
        <v>2021</v>
      </c>
      <c r="E161" s="751"/>
      <c r="F161" s="751"/>
      <c r="G161" s="751"/>
      <c r="H161" s="751"/>
      <c r="I161" s="751"/>
      <c r="J161" s="854">
        <v>2000000</v>
      </c>
      <c r="K161" s="753">
        <f>H161-I161</f>
        <v>0</v>
      </c>
    </row>
    <row r="162" spans="1:11" ht="18.75" x14ac:dyDescent="0.3">
      <c r="A162" s="1310"/>
      <c r="B162" s="1322"/>
      <c r="C162" s="1309"/>
      <c r="D162" s="750">
        <v>2022</v>
      </c>
      <c r="E162" s="751"/>
      <c r="F162" s="751"/>
      <c r="G162" s="751"/>
      <c r="H162" s="751"/>
      <c r="I162" s="751"/>
      <c r="J162" s="854"/>
      <c r="K162" s="753">
        <f>H162-I162</f>
        <v>0</v>
      </c>
    </row>
    <row r="163" spans="1:11" ht="19.5" thickBot="1" x14ac:dyDescent="0.35">
      <c r="A163" s="759"/>
      <c r="B163" s="770"/>
      <c r="C163" s="835"/>
      <c r="D163" s="780" t="s">
        <v>42</v>
      </c>
      <c r="E163" s="781">
        <f>E159+E160+E161+E162</f>
        <v>2000000</v>
      </c>
      <c r="F163" s="781">
        <f>F159+F160+F161+F162</f>
        <v>0</v>
      </c>
      <c r="G163" s="781">
        <f>G160+G161+G162</f>
        <v>5000000</v>
      </c>
      <c r="H163" s="781">
        <f t="shared" ref="H163:K163" si="41">H160+H161+H162</f>
        <v>2000000</v>
      </c>
      <c r="I163" s="781">
        <f t="shared" si="41"/>
        <v>5000000</v>
      </c>
      <c r="J163" s="781">
        <f t="shared" si="41"/>
        <v>6000000</v>
      </c>
      <c r="K163" s="782">
        <f t="shared" si="41"/>
        <v>-3000000</v>
      </c>
    </row>
    <row r="164" spans="1:11" ht="19.5" thickBot="1" x14ac:dyDescent="0.35">
      <c r="A164" s="630"/>
      <c r="B164" s="630"/>
      <c r="C164" s="836"/>
      <c r="D164" s="12"/>
      <c r="E164" s="12"/>
      <c r="F164" s="12"/>
      <c r="G164" s="12"/>
      <c r="H164" s="12"/>
      <c r="I164" s="12"/>
      <c r="J164" s="12"/>
      <c r="K164" s="12"/>
    </row>
    <row r="165" spans="1:11" ht="37.5" x14ac:dyDescent="0.3">
      <c r="A165" s="745"/>
      <c r="B165" s="746" t="s">
        <v>166</v>
      </c>
      <c r="C165" s="747" t="s">
        <v>199</v>
      </c>
      <c r="D165" s="748" t="s">
        <v>191</v>
      </c>
      <c r="E165" s="748" t="s">
        <v>190</v>
      </c>
      <c r="F165" s="748" t="s">
        <v>167</v>
      </c>
      <c r="G165" s="748" t="s">
        <v>11</v>
      </c>
      <c r="H165" s="748" t="s">
        <v>163</v>
      </c>
      <c r="I165" s="748" t="s">
        <v>72</v>
      </c>
      <c r="J165" s="870" t="s">
        <v>257</v>
      </c>
      <c r="K165" s="749" t="s">
        <v>192</v>
      </c>
    </row>
    <row r="166" spans="1:11" ht="18.75" x14ac:dyDescent="0.3">
      <c r="A166" s="1310">
        <v>2</v>
      </c>
      <c r="B166" s="1322" t="s">
        <v>205</v>
      </c>
      <c r="C166" s="1309" t="s">
        <v>164</v>
      </c>
      <c r="D166" s="750">
        <v>2019</v>
      </c>
      <c r="E166" s="751">
        <v>80000</v>
      </c>
      <c r="F166" s="751"/>
      <c r="G166" s="750"/>
      <c r="H166" s="750"/>
      <c r="I166" s="750"/>
      <c r="J166" s="859"/>
      <c r="K166" s="752"/>
    </row>
    <row r="167" spans="1:11" ht="18.75" x14ac:dyDescent="0.3">
      <c r="A167" s="1310"/>
      <c r="B167" s="1322"/>
      <c r="C167" s="1309"/>
      <c r="D167" s="750">
        <v>2020</v>
      </c>
      <c r="E167" s="751"/>
      <c r="F167" s="751"/>
      <c r="G167" s="751">
        <f>I167</f>
        <v>1500000</v>
      </c>
      <c r="H167" s="751">
        <v>40000</v>
      </c>
      <c r="I167" s="751">
        <v>1500000</v>
      </c>
      <c r="J167" s="854">
        <v>40000</v>
      </c>
      <c r="K167" s="753">
        <f>H167-I167</f>
        <v>-1460000</v>
      </c>
    </row>
    <row r="168" spans="1:11" ht="18.75" x14ac:dyDescent="0.3">
      <c r="A168" s="1310"/>
      <c r="B168" s="1322"/>
      <c r="C168" s="1309"/>
      <c r="D168" s="750">
        <v>2021</v>
      </c>
      <c r="E168" s="751"/>
      <c r="F168" s="751"/>
      <c r="G168" s="751"/>
      <c r="H168" s="751"/>
      <c r="I168" s="751"/>
      <c r="J168" s="854">
        <v>1000000</v>
      </c>
      <c r="K168" s="753">
        <f>H168-I168</f>
        <v>0</v>
      </c>
    </row>
    <row r="169" spans="1:11" ht="18.75" x14ac:dyDescent="0.3">
      <c r="A169" s="1310"/>
      <c r="B169" s="1322"/>
      <c r="C169" s="1309"/>
      <c r="D169" s="750">
        <v>2022</v>
      </c>
      <c r="E169" s="751"/>
      <c r="F169" s="751"/>
      <c r="G169" s="751"/>
      <c r="H169" s="751"/>
      <c r="I169" s="751"/>
      <c r="J169" s="854">
        <v>1000000</v>
      </c>
      <c r="K169" s="753">
        <f>H169-I169</f>
        <v>0</v>
      </c>
    </row>
    <row r="170" spans="1:11" ht="19.5" thickBot="1" x14ac:dyDescent="0.35">
      <c r="A170" s="759"/>
      <c r="B170" s="770"/>
      <c r="C170" s="835"/>
      <c r="D170" s="780" t="s">
        <v>42</v>
      </c>
      <c r="E170" s="781">
        <f>E166+E167+E168+E169</f>
        <v>80000</v>
      </c>
      <c r="F170" s="781">
        <f>F166+F167+F168+F169</f>
        <v>0</v>
      </c>
      <c r="G170" s="781">
        <f>G167+G168+G169</f>
        <v>1500000</v>
      </c>
      <c r="H170" s="781">
        <f t="shared" ref="H170:K170" si="42">H167+H168+H169</f>
        <v>40000</v>
      </c>
      <c r="I170" s="781">
        <f>I167+I168+I169</f>
        <v>1500000</v>
      </c>
      <c r="J170" s="781">
        <f>J167+J168+J169</f>
        <v>2040000</v>
      </c>
      <c r="K170" s="782">
        <f t="shared" si="42"/>
        <v>-1460000</v>
      </c>
    </row>
    <row r="171" spans="1:11" ht="19.5" thickBot="1" x14ac:dyDescent="0.35">
      <c r="A171" s="630"/>
      <c r="B171" s="630"/>
      <c r="C171" s="836"/>
      <c r="D171" s="12"/>
      <c r="E171" s="12"/>
      <c r="F171" s="12"/>
      <c r="G171" s="12"/>
      <c r="H171" s="12"/>
      <c r="I171" s="12"/>
      <c r="J171" s="12"/>
      <c r="K171" s="12"/>
    </row>
    <row r="172" spans="1:11" ht="37.5" x14ac:dyDescent="0.3">
      <c r="A172" s="745"/>
      <c r="B172" s="746" t="s">
        <v>166</v>
      </c>
      <c r="C172" s="747" t="s">
        <v>199</v>
      </c>
      <c r="D172" s="748" t="s">
        <v>191</v>
      </c>
      <c r="E172" s="748" t="s">
        <v>190</v>
      </c>
      <c r="F172" s="748" t="s">
        <v>167</v>
      </c>
      <c r="G172" s="748" t="s">
        <v>11</v>
      </c>
      <c r="H172" s="748" t="s">
        <v>163</v>
      </c>
      <c r="I172" s="748" t="s">
        <v>72</v>
      </c>
      <c r="J172" s="870" t="s">
        <v>257</v>
      </c>
      <c r="K172" s="749" t="s">
        <v>192</v>
      </c>
    </row>
    <row r="173" spans="1:11" ht="18.75" x14ac:dyDescent="0.3">
      <c r="A173" s="1310">
        <v>3</v>
      </c>
      <c r="B173" s="1322" t="s">
        <v>248</v>
      </c>
      <c r="C173" s="1309" t="s">
        <v>164</v>
      </c>
      <c r="D173" s="750">
        <v>2019</v>
      </c>
      <c r="E173" s="751"/>
      <c r="F173" s="751"/>
      <c r="G173" s="750"/>
      <c r="H173" s="750"/>
      <c r="I173" s="750"/>
      <c r="J173" s="859"/>
      <c r="K173" s="752"/>
    </row>
    <row r="174" spans="1:11" ht="18.75" x14ac:dyDescent="0.3">
      <c r="A174" s="1310"/>
      <c r="B174" s="1322"/>
      <c r="C174" s="1309"/>
      <c r="D174" s="750">
        <v>2020</v>
      </c>
      <c r="E174" s="751"/>
      <c r="F174" s="751"/>
      <c r="G174" s="751">
        <f>I174</f>
        <v>2000000</v>
      </c>
      <c r="H174" s="751">
        <v>40000</v>
      </c>
      <c r="I174" s="751">
        <v>2000000</v>
      </c>
      <c r="J174" s="854">
        <v>40000</v>
      </c>
      <c r="K174" s="753">
        <f>H174-I174</f>
        <v>-1960000</v>
      </c>
    </row>
    <row r="175" spans="1:11" ht="18.75" x14ac:dyDescent="0.3">
      <c r="A175" s="1310"/>
      <c r="B175" s="1322"/>
      <c r="C175" s="1309"/>
      <c r="D175" s="750">
        <v>2021</v>
      </c>
      <c r="E175" s="751"/>
      <c r="F175" s="751"/>
      <c r="G175" s="751">
        <f t="shared" ref="G175:G176" si="43">I175</f>
        <v>2080000</v>
      </c>
      <c r="H175" s="751">
        <v>2080000</v>
      </c>
      <c r="I175" s="751">
        <v>2080000</v>
      </c>
      <c r="J175" s="854">
        <v>1063000</v>
      </c>
      <c r="K175" s="753">
        <f>H175-I175</f>
        <v>0</v>
      </c>
    </row>
    <row r="176" spans="1:11" ht="18.75" x14ac:dyDescent="0.3">
      <c r="A176" s="1310"/>
      <c r="B176" s="1322"/>
      <c r="C176" s="1309"/>
      <c r="D176" s="750">
        <v>2022</v>
      </c>
      <c r="E176" s="751"/>
      <c r="F176" s="751"/>
      <c r="G176" s="751">
        <f t="shared" si="43"/>
        <v>2080000</v>
      </c>
      <c r="H176" s="751">
        <v>2080000</v>
      </c>
      <c r="I176" s="751">
        <v>2080000</v>
      </c>
      <c r="J176" s="854">
        <v>3275000</v>
      </c>
      <c r="K176" s="753">
        <f>H176-I176</f>
        <v>0</v>
      </c>
    </row>
    <row r="177" spans="1:11" ht="18.75" x14ac:dyDescent="0.3">
      <c r="A177" s="765"/>
      <c r="B177" s="839"/>
      <c r="C177" s="840"/>
      <c r="D177" s="841" t="s">
        <v>42</v>
      </c>
      <c r="E177" s="842">
        <f>E173+E174+E175+E176</f>
        <v>0</v>
      </c>
      <c r="F177" s="842">
        <f>F173+F174+F175+F176</f>
        <v>0</v>
      </c>
      <c r="G177" s="842">
        <f>G174+G175+G176</f>
        <v>6160000</v>
      </c>
      <c r="H177" s="842">
        <f t="shared" ref="H177:K177" si="44">H174+H175+H176</f>
        <v>4200000</v>
      </c>
      <c r="I177" s="842">
        <f t="shared" si="44"/>
        <v>6160000</v>
      </c>
      <c r="J177" s="842">
        <f t="shared" si="44"/>
        <v>4378000</v>
      </c>
      <c r="K177" s="843">
        <f t="shared" si="44"/>
        <v>-1960000</v>
      </c>
    </row>
    <row r="178" spans="1:11" ht="19.5" thickBot="1" x14ac:dyDescent="0.3">
      <c r="A178" s="844" t="s">
        <v>251</v>
      </c>
      <c r="B178" s="634"/>
      <c r="C178" s="635"/>
      <c r="D178" s="636"/>
      <c r="E178" s="636"/>
      <c r="F178" s="636"/>
      <c r="G178" s="636"/>
      <c r="H178" s="636"/>
      <c r="I178" s="636"/>
      <c r="J178" s="868"/>
      <c r="K178" s="637"/>
    </row>
    <row r="179" spans="1:11" ht="42" x14ac:dyDescent="0.35">
      <c r="A179" s="696"/>
      <c r="B179" s="697" t="s">
        <v>166</v>
      </c>
      <c r="C179" s="698" t="s">
        <v>199</v>
      </c>
      <c r="D179" s="699" t="s">
        <v>191</v>
      </c>
      <c r="E179" s="699" t="s">
        <v>190</v>
      </c>
      <c r="F179" s="699" t="s">
        <v>167</v>
      </c>
      <c r="G179" s="699" t="s">
        <v>11</v>
      </c>
      <c r="H179" s="699" t="s">
        <v>163</v>
      </c>
      <c r="I179" s="699" t="s">
        <v>72</v>
      </c>
      <c r="J179" s="870" t="s">
        <v>257</v>
      </c>
      <c r="K179" s="700" t="s">
        <v>192</v>
      </c>
    </row>
    <row r="180" spans="1:11" ht="21" x14ac:dyDescent="0.35">
      <c r="A180" s="1353">
        <v>3</v>
      </c>
      <c r="B180" s="1355" t="s">
        <v>209</v>
      </c>
      <c r="C180" s="1357" t="s">
        <v>164</v>
      </c>
      <c r="D180" s="701">
        <v>2019</v>
      </c>
      <c r="E180" s="702">
        <f>E159+E166+E173</f>
        <v>2080000</v>
      </c>
      <c r="F180" s="702"/>
      <c r="G180" s="701"/>
      <c r="H180" s="701"/>
      <c r="I180" s="701"/>
      <c r="J180" s="869"/>
      <c r="K180" s="703"/>
    </row>
    <row r="181" spans="1:11" ht="21" x14ac:dyDescent="0.35">
      <c r="A181" s="1353"/>
      <c r="B181" s="1355"/>
      <c r="C181" s="1357"/>
      <c r="D181" s="701">
        <v>2020</v>
      </c>
      <c r="E181" s="702">
        <f>E160+E167+E174</f>
        <v>0</v>
      </c>
      <c r="F181" s="702">
        <f t="shared" ref="F181:K183" si="45">F160+F167+F174</f>
        <v>0</v>
      </c>
      <c r="G181" s="702">
        <f t="shared" si="45"/>
        <v>8500000</v>
      </c>
      <c r="H181" s="702">
        <f t="shared" si="45"/>
        <v>2080000</v>
      </c>
      <c r="I181" s="702">
        <f t="shared" si="45"/>
        <v>8500000</v>
      </c>
      <c r="J181" s="702">
        <f t="shared" si="45"/>
        <v>4080000</v>
      </c>
      <c r="K181" s="704">
        <f t="shared" si="45"/>
        <v>-6420000</v>
      </c>
    </row>
    <row r="182" spans="1:11" ht="21" x14ac:dyDescent="0.35">
      <c r="A182" s="1353"/>
      <c r="B182" s="1355"/>
      <c r="C182" s="1357"/>
      <c r="D182" s="701">
        <v>2021</v>
      </c>
      <c r="E182" s="702">
        <f>E161+E168+E175</f>
        <v>0</v>
      </c>
      <c r="F182" s="702">
        <f t="shared" si="45"/>
        <v>0</v>
      </c>
      <c r="G182" s="702">
        <f t="shared" si="45"/>
        <v>2080000</v>
      </c>
      <c r="H182" s="702">
        <f t="shared" si="45"/>
        <v>2080000</v>
      </c>
      <c r="I182" s="702">
        <f t="shared" si="45"/>
        <v>2080000</v>
      </c>
      <c r="J182" s="702">
        <f t="shared" si="45"/>
        <v>4063000</v>
      </c>
      <c r="K182" s="704">
        <f t="shared" si="45"/>
        <v>0</v>
      </c>
    </row>
    <row r="183" spans="1:11" ht="21.75" thickBot="1" x14ac:dyDescent="0.4">
      <c r="A183" s="1354"/>
      <c r="B183" s="1356"/>
      <c r="C183" s="1358"/>
      <c r="D183" s="705">
        <v>2022</v>
      </c>
      <c r="E183" s="706">
        <f>E162+E169+E176</f>
        <v>0</v>
      </c>
      <c r="F183" s="706">
        <f t="shared" si="45"/>
        <v>0</v>
      </c>
      <c r="G183" s="706">
        <f t="shared" si="45"/>
        <v>2080000</v>
      </c>
      <c r="H183" s="706">
        <f t="shared" si="45"/>
        <v>2080000</v>
      </c>
      <c r="I183" s="706">
        <f t="shared" si="45"/>
        <v>2080000</v>
      </c>
      <c r="J183" s="706">
        <f t="shared" si="45"/>
        <v>4275000</v>
      </c>
      <c r="K183" s="707">
        <f t="shared" si="45"/>
        <v>0</v>
      </c>
    </row>
    <row r="184" spans="1:11" ht="21" x14ac:dyDescent="0.35">
      <c r="A184" s="708"/>
      <c r="B184" s="708"/>
      <c r="C184" s="709"/>
      <c r="D184" s="710" t="s">
        <v>42</v>
      </c>
      <c r="E184" s="711">
        <f>E180+E181+E182+E183</f>
        <v>2080000</v>
      </c>
      <c r="F184" s="711">
        <f>F180+F181+F182+F183</f>
        <v>0</v>
      </c>
      <c r="G184" s="711">
        <f>G181+G182+G183</f>
        <v>12660000</v>
      </c>
      <c r="H184" s="711">
        <f t="shared" ref="H184:K184" si="46">H181+H182+H183</f>
        <v>6240000</v>
      </c>
      <c r="I184" s="711">
        <f t="shared" si="46"/>
        <v>12660000</v>
      </c>
      <c r="J184" s="711">
        <f t="shared" si="46"/>
        <v>12418000</v>
      </c>
      <c r="K184" s="711">
        <f t="shared" si="46"/>
        <v>-6420000</v>
      </c>
    </row>
    <row r="185" spans="1:11" x14ac:dyDescent="0.25">
      <c r="A185" s="739"/>
      <c r="B185" s="739"/>
      <c r="C185" s="6"/>
    </row>
    <row r="186" spans="1:11" ht="24" thickBot="1" x14ac:dyDescent="0.3">
      <c r="A186" s="789" t="s">
        <v>241</v>
      </c>
      <c r="B186" s="789"/>
      <c r="C186" s="790"/>
      <c r="D186" s="791"/>
    </row>
    <row r="187" spans="1:11" ht="37.5" x14ac:dyDescent="0.3">
      <c r="A187" s="745"/>
      <c r="B187" s="746" t="s">
        <v>166</v>
      </c>
      <c r="C187" s="747" t="s">
        <v>199</v>
      </c>
      <c r="D187" s="748" t="s">
        <v>191</v>
      </c>
      <c r="E187" s="748" t="s">
        <v>190</v>
      </c>
      <c r="F187" s="748" t="s">
        <v>167</v>
      </c>
      <c r="G187" s="748" t="s">
        <v>11</v>
      </c>
      <c r="H187" s="748" t="s">
        <v>163</v>
      </c>
      <c r="I187" s="748" t="s">
        <v>72</v>
      </c>
      <c r="J187" s="870" t="s">
        <v>257</v>
      </c>
      <c r="K187" s="749" t="s">
        <v>192</v>
      </c>
    </row>
    <row r="188" spans="1:11" ht="18.75" x14ac:dyDescent="0.3">
      <c r="A188" s="1346">
        <v>1</v>
      </c>
      <c r="B188" s="1360" t="s">
        <v>206</v>
      </c>
      <c r="C188" s="1309" t="s">
        <v>164</v>
      </c>
      <c r="D188" s="750">
        <v>2019</v>
      </c>
      <c r="E188" s="751">
        <v>10000</v>
      </c>
      <c r="F188" s="751"/>
      <c r="G188" s="750"/>
      <c r="H188" s="750"/>
      <c r="I188" s="750"/>
      <c r="J188" s="859"/>
      <c r="K188" s="752"/>
    </row>
    <row r="189" spans="1:11" ht="18.75" x14ac:dyDescent="0.3">
      <c r="A189" s="1346"/>
      <c r="B189" s="1360"/>
      <c r="C189" s="1309"/>
      <c r="D189" s="750">
        <v>2020</v>
      </c>
      <c r="E189" s="751"/>
      <c r="F189" s="751"/>
      <c r="G189" s="751">
        <f>I189</f>
        <v>10000000</v>
      </c>
      <c r="H189" s="751">
        <v>6000</v>
      </c>
      <c r="I189" s="751">
        <v>10000000</v>
      </c>
      <c r="J189" s="854">
        <v>3000000</v>
      </c>
      <c r="K189" s="753">
        <f>H189-I189</f>
        <v>-9994000</v>
      </c>
    </row>
    <row r="190" spans="1:11" ht="18.75" x14ac:dyDescent="0.3">
      <c r="A190" s="1346"/>
      <c r="B190" s="1360"/>
      <c r="C190" s="1309"/>
      <c r="D190" s="750">
        <v>2021</v>
      </c>
      <c r="E190" s="751"/>
      <c r="F190" s="751"/>
      <c r="G190" s="751">
        <f t="shared" ref="G190" si="47">I190</f>
        <v>5000000</v>
      </c>
      <c r="H190" s="751">
        <v>6000</v>
      </c>
      <c r="I190" s="751">
        <v>5000000</v>
      </c>
      <c r="J190" s="854">
        <v>2987000</v>
      </c>
      <c r="K190" s="753">
        <f>H190-I190</f>
        <v>-4994000</v>
      </c>
    </row>
    <row r="191" spans="1:11" ht="19.5" thickBot="1" x14ac:dyDescent="0.35">
      <c r="A191" s="1359"/>
      <c r="B191" s="1361"/>
      <c r="C191" s="1362"/>
      <c r="D191" s="754">
        <v>2022</v>
      </c>
      <c r="E191" s="755"/>
      <c r="F191" s="755"/>
      <c r="G191" s="755"/>
      <c r="H191" s="755"/>
      <c r="I191" s="755"/>
      <c r="J191" s="855">
        <v>3143000</v>
      </c>
      <c r="K191" s="753">
        <f>H191-I191</f>
        <v>0</v>
      </c>
    </row>
    <row r="192" spans="1:11" ht="18.75" x14ac:dyDescent="0.3">
      <c r="A192" s="630"/>
      <c r="B192" s="638"/>
      <c r="C192" s="756"/>
      <c r="D192" s="757" t="s">
        <v>42</v>
      </c>
      <c r="E192" s="758">
        <f>E188+E189+E190+E191</f>
        <v>10000</v>
      </c>
      <c r="F192" s="758">
        <f>F188+F189+F190+F191</f>
        <v>0</v>
      </c>
      <c r="G192" s="758">
        <f>G189+G190+G191</f>
        <v>15000000</v>
      </c>
      <c r="H192" s="758">
        <f t="shared" ref="H192:K192" si="48">H189+H190+H191</f>
        <v>12000</v>
      </c>
      <c r="I192" s="758">
        <f t="shared" si="48"/>
        <v>15000000</v>
      </c>
      <c r="J192" s="758">
        <f t="shared" si="48"/>
        <v>9130000</v>
      </c>
      <c r="K192" s="758">
        <f t="shared" si="48"/>
        <v>-14988000</v>
      </c>
    </row>
    <row r="193" spans="1:11" x14ac:dyDescent="0.25">
      <c r="A193" s="739"/>
      <c r="B193" s="739"/>
      <c r="C193" s="6"/>
    </row>
    <row r="194" spans="1:11" ht="1.5" customHeight="1" thickBot="1" x14ac:dyDescent="0.3">
      <c r="A194" s="739"/>
      <c r="B194" s="739"/>
      <c r="C194" s="6"/>
    </row>
    <row r="195" spans="1:11" ht="15.75" hidden="1" thickBot="1" x14ac:dyDescent="0.3">
      <c r="A195" s="739"/>
      <c r="B195" s="739"/>
      <c r="C195" s="6"/>
    </row>
    <row r="196" spans="1:11" ht="37.5" x14ac:dyDescent="0.3">
      <c r="A196" s="745"/>
      <c r="B196" s="746" t="s">
        <v>166</v>
      </c>
      <c r="C196" s="747" t="s">
        <v>199</v>
      </c>
      <c r="D196" s="748" t="s">
        <v>191</v>
      </c>
      <c r="E196" s="748" t="s">
        <v>190</v>
      </c>
      <c r="F196" s="748" t="s">
        <v>167</v>
      </c>
      <c r="G196" s="748" t="s">
        <v>11</v>
      </c>
      <c r="H196" s="748" t="s">
        <v>163</v>
      </c>
      <c r="I196" s="748" t="s">
        <v>72</v>
      </c>
      <c r="J196" s="870" t="s">
        <v>257</v>
      </c>
      <c r="K196" s="749" t="s">
        <v>192</v>
      </c>
    </row>
    <row r="197" spans="1:11" ht="18.75" x14ac:dyDescent="0.3">
      <c r="A197" s="1310">
        <v>2</v>
      </c>
      <c r="B197" s="1360" t="s">
        <v>236</v>
      </c>
      <c r="C197" s="1309" t="s">
        <v>164</v>
      </c>
      <c r="D197" s="750">
        <v>2019</v>
      </c>
      <c r="E197" s="751"/>
      <c r="F197" s="751"/>
      <c r="G197" s="750"/>
      <c r="H197" s="750"/>
      <c r="I197" s="750"/>
      <c r="J197" s="859"/>
      <c r="K197" s="752"/>
    </row>
    <row r="198" spans="1:11" ht="18.75" x14ac:dyDescent="0.3">
      <c r="A198" s="1310"/>
      <c r="B198" s="1360"/>
      <c r="C198" s="1309"/>
      <c r="D198" s="750">
        <v>2020</v>
      </c>
      <c r="E198" s="751"/>
      <c r="F198" s="751"/>
      <c r="G198" s="751">
        <f>I198</f>
        <v>4729000</v>
      </c>
      <c r="H198" s="751">
        <v>1000</v>
      </c>
      <c r="I198" s="751">
        <v>4729000</v>
      </c>
      <c r="J198" s="854"/>
      <c r="K198" s="753">
        <f>H198-I198</f>
        <v>-4728000</v>
      </c>
    </row>
    <row r="199" spans="1:11" ht="18.75" x14ac:dyDescent="0.3">
      <c r="A199" s="1310"/>
      <c r="B199" s="1360"/>
      <c r="C199" s="1309"/>
      <c r="D199" s="750">
        <v>2021</v>
      </c>
      <c r="E199" s="751"/>
      <c r="F199" s="751"/>
      <c r="G199" s="751">
        <f t="shared" ref="G199:G200" si="49">I199</f>
        <v>12984000</v>
      </c>
      <c r="H199" s="751">
        <v>1000</v>
      </c>
      <c r="I199" s="751">
        <v>12984000</v>
      </c>
      <c r="J199" s="854"/>
      <c r="K199" s="753">
        <f>H199-I199</f>
        <v>-12983000</v>
      </c>
    </row>
    <row r="200" spans="1:11" ht="18.75" x14ac:dyDescent="0.3">
      <c r="A200" s="1310"/>
      <c r="B200" s="1360"/>
      <c r="C200" s="1309"/>
      <c r="D200" s="750">
        <v>2022</v>
      </c>
      <c r="E200" s="751"/>
      <c r="F200" s="751"/>
      <c r="G200" s="751">
        <f t="shared" si="49"/>
        <v>5798000</v>
      </c>
      <c r="H200" s="751">
        <v>1000</v>
      </c>
      <c r="I200" s="751">
        <v>5798000</v>
      </c>
      <c r="J200" s="854"/>
      <c r="K200" s="753">
        <f>H200-I200</f>
        <v>-5797000</v>
      </c>
    </row>
    <row r="201" spans="1:11" ht="19.5" thickBot="1" x14ac:dyDescent="0.35">
      <c r="A201" s="759"/>
      <c r="B201" s="717"/>
      <c r="C201" s="718"/>
      <c r="D201" s="719" t="s">
        <v>42</v>
      </c>
      <c r="E201" s="720">
        <f>E197+E198+E199+E200</f>
        <v>0</v>
      </c>
      <c r="F201" s="720">
        <f>F197+F198+F199+F200</f>
        <v>0</v>
      </c>
      <c r="G201" s="720">
        <f>G198+G199+G200</f>
        <v>23511000</v>
      </c>
      <c r="H201" s="720">
        <f t="shared" ref="H201:K201" si="50">H198+H199+H200</f>
        <v>3000</v>
      </c>
      <c r="I201" s="720">
        <f t="shared" si="50"/>
        <v>23511000</v>
      </c>
      <c r="J201" s="720">
        <f t="shared" si="50"/>
        <v>0</v>
      </c>
      <c r="K201" s="721">
        <f t="shared" si="50"/>
        <v>-23508000</v>
      </c>
    </row>
    <row r="202" spans="1:11" ht="12" customHeight="1" x14ac:dyDescent="0.25">
      <c r="A202" s="739"/>
      <c r="B202" s="739"/>
      <c r="C202" s="6"/>
    </row>
    <row r="203" spans="1:11" hidden="1" x14ac:dyDescent="0.25">
      <c r="A203" s="739"/>
      <c r="B203" s="739"/>
      <c r="C203" s="6"/>
    </row>
    <row r="204" spans="1:11" ht="15.75" thickBot="1" x14ac:dyDescent="0.3">
      <c r="A204" s="739"/>
      <c r="B204" s="739"/>
      <c r="C204" s="6"/>
    </row>
    <row r="205" spans="1:11" ht="33" customHeight="1" x14ac:dyDescent="0.3">
      <c r="A205" s="745"/>
      <c r="B205" s="746" t="s">
        <v>166</v>
      </c>
      <c r="C205" s="747" t="s">
        <v>199</v>
      </c>
      <c r="D205" s="748" t="s">
        <v>191</v>
      </c>
      <c r="E205" s="748" t="s">
        <v>190</v>
      </c>
      <c r="F205" s="748" t="s">
        <v>167</v>
      </c>
      <c r="G205" s="748" t="s">
        <v>11</v>
      </c>
      <c r="H205" s="748" t="s">
        <v>163</v>
      </c>
      <c r="I205" s="748" t="s">
        <v>72</v>
      </c>
      <c r="J205" s="870" t="s">
        <v>257</v>
      </c>
      <c r="K205" s="749" t="s">
        <v>192</v>
      </c>
    </row>
    <row r="206" spans="1:11" ht="18.75" x14ac:dyDescent="0.3">
      <c r="A206" s="1310">
        <v>3</v>
      </c>
      <c r="B206" s="1360" t="s">
        <v>237</v>
      </c>
      <c r="C206" s="760" t="s">
        <v>200</v>
      </c>
      <c r="D206" s="1365">
        <v>2020</v>
      </c>
      <c r="E206" s="751"/>
      <c r="F206" s="751"/>
      <c r="G206" s="751">
        <f>I206</f>
        <v>41472000</v>
      </c>
      <c r="H206" s="751">
        <v>1000</v>
      </c>
      <c r="I206" s="751">
        <v>41472000</v>
      </c>
      <c r="J206" s="854"/>
      <c r="K206" s="753">
        <f>H206-I206</f>
        <v>-41471000</v>
      </c>
    </row>
    <row r="207" spans="1:11" ht="18.75" x14ac:dyDescent="0.3">
      <c r="A207" s="1310"/>
      <c r="B207" s="1360"/>
      <c r="C207" s="762" t="s">
        <v>42</v>
      </c>
      <c r="D207" s="1365"/>
      <c r="E207" s="751"/>
      <c r="F207" s="751"/>
      <c r="G207" s="763">
        <f>G206</f>
        <v>41472000</v>
      </c>
      <c r="H207" s="763">
        <f t="shared" ref="H207:K207" si="51">H206</f>
        <v>1000</v>
      </c>
      <c r="I207" s="763">
        <f t="shared" si="51"/>
        <v>41472000</v>
      </c>
      <c r="J207" s="763">
        <f t="shared" si="51"/>
        <v>0</v>
      </c>
      <c r="K207" s="763">
        <f t="shared" si="51"/>
        <v>-41471000</v>
      </c>
    </row>
    <row r="208" spans="1:11" ht="18.75" x14ac:dyDescent="0.3">
      <c r="A208" s="1310"/>
      <c r="B208" s="1360"/>
      <c r="C208" s="760" t="s">
        <v>200</v>
      </c>
      <c r="D208" s="1365">
        <v>2021</v>
      </c>
      <c r="E208" s="751"/>
      <c r="F208" s="751"/>
      <c r="G208" s="751">
        <f>I208</f>
        <v>43188000</v>
      </c>
      <c r="H208" s="751">
        <v>1000</v>
      </c>
      <c r="I208" s="751">
        <v>43188000</v>
      </c>
      <c r="J208" s="854"/>
      <c r="K208" s="753">
        <f>H208-I208</f>
        <v>-43187000</v>
      </c>
    </row>
    <row r="209" spans="1:11" ht="18.75" x14ac:dyDescent="0.3">
      <c r="A209" s="1310"/>
      <c r="B209" s="1360"/>
      <c r="C209" s="760" t="s">
        <v>42</v>
      </c>
      <c r="D209" s="1365"/>
      <c r="E209" s="751"/>
      <c r="F209" s="751"/>
      <c r="G209" s="763">
        <f>G208</f>
        <v>43188000</v>
      </c>
      <c r="H209" s="763">
        <f t="shared" ref="H209:K209" si="52">H208</f>
        <v>1000</v>
      </c>
      <c r="I209" s="763">
        <f t="shared" si="52"/>
        <v>43188000</v>
      </c>
      <c r="J209" s="763">
        <f t="shared" si="52"/>
        <v>0</v>
      </c>
      <c r="K209" s="763">
        <f t="shared" si="52"/>
        <v>-43187000</v>
      </c>
    </row>
    <row r="210" spans="1:11" ht="18.75" x14ac:dyDescent="0.3">
      <c r="A210" s="1310"/>
      <c r="B210" s="1360"/>
      <c r="C210" s="760" t="s">
        <v>200</v>
      </c>
      <c r="D210" s="1365">
        <v>2022</v>
      </c>
      <c r="E210" s="751"/>
      <c r="F210" s="751"/>
      <c r="G210" s="751">
        <f t="shared" ref="G210" si="53">I210</f>
        <v>3064000</v>
      </c>
      <c r="H210" s="751">
        <v>7000</v>
      </c>
      <c r="I210" s="751">
        <v>3064000</v>
      </c>
      <c r="J210" s="854"/>
      <c r="K210" s="753">
        <f>H210-I210</f>
        <v>-3057000</v>
      </c>
    </row>
    <row r="211" spans="1:11" ht="18.75" x14ac:dyDescent="0.3">
      <c r="A211" s="1310"/>
      <c r="B211" s="1360"/>
      <c r="C211" s="760" t="s">
        <v>42</v>
      </c>
      <c r="D211" s="1365"/>
      <c r="E211" s="751"/>
      <c r="F211" s="751"/>
      <c r="G211" s="763">
        <f>G210</f>
        <v>3064000</v>
      </c>
      <c r="H211" s="763">
        <f t="shared" ref="H211:K211" si="54">H210</f>
        <v>7000</v>
      </c>
      <c r="I211" s="763">
        <f t="shared" si="54"/>
        <v>3064000</v>
      </c>
      <c r="J211" s="763">
        <f t="shared" si="54"/>
        <v>0</v>
      </c>
      <c r="K211" s="763">
        <f t="shared" si="54"/>
        <v>-3057000</v>
      </c>
    </row>
    <row r="212" spans="1:11" ht="18.75" x14ac:dyDescent="0.3">
      <c r="A212" s="765"/>
      <c r="B212" s="766"/>
      <c r="C212" s="767" t="s">
        <v>200</v>
      </c>
      <c r="D212" s="1364" t="s">
        <v>202</v>
      </c>
      <c r="E212" s="768"/>
      <c r="F212" s="768"/>
      <c r="G212" s="768">
        <f t="shared" ref="G212:J213" si="55">G206+G208+G210</f>
        <v>87724000</v>
      </c>
      <c r="H212" s="768">
        <f t="shared" si="55"/>
        <v>9000</v>
      </c>
      <c r="I212" s="768">
        <f t="shared" si="55"/>
        <v>87724000</v>
      </c>
      <c r="J212" s="768">
        <f t="shared" si="55"/>
        <v>0</v>
      </c>
      <c r="K212" s="768">
        <f>K206+K208+K210</f>
        <v>-87715000</v>
      </c>
    </row>
    <row r="213" spans="1:11" ht="18.75" x14ac:dyDescent="0.3">
      <c r="A213" s="765"/>
      <c r="B213" s="766"/>
      <c r="C213" s="767" t="s">
        <v>42</v>
      </c>
      <c r="D213" s="1364"/>
      <c r="E213" s="768"/>
      <c r="F213" s="768"/>
      <c r="G213" s="768">
        <f t="shared" si="55"/>
        <v>87724000</v>
      </c>
      <c r="H213" s="768">
        <f t="shared" si="55"/>
        <v>9000</v>
      </c>
      <c r="I213" s="768">
        <f t="shared" si="55"/>
        <v>87724000</v>
      </c>
      <c r="J213" s="768">
        <f t="shared" si="55"/>
        <v>0</v>
      </c>
      <c r="K213" s="769">
        <f>K207+K209+K211</f>
        <v>-87715000</v>
      </c>
    </row>
    <row r="214" spans="1:11" ht="19.5" thickBot="1" x14ac:dyDescent="0.35">
      <c r="A214" s="759"/>
      <c r="B214" s="770"/>
      <c r="C214" s="771"/>
      <c r="D214" s="772" t="s">
        <v>42</v>
      </c>
      <c r="E214" s="773">
        <f>E206+E210+E211</f>
        <v>0</v>
      </c>
      <c r="F214" s="773">
        <f>F206+F210+F211</f>
        <v>0</v>
      </c>
      <c r="G214" s="773">
        <f>G207+G209+G211</f>
        <v>87724000</v>
      </c>
      <c r="H214" s="773">
        <f>H207+H209+H211</f>
        <v>9000</v>
      </c>
      <c r="I214" s="773">
        <f>I207+I209+I211</f>
        <v>87724000</v>
      </c>
      <c r="J214" s="773">
        <f>J207+J209+J211</f>
        <v>0</v>
      </c>
      <c r="K214" s="774">
        <f>K207+K209+K211</f>
        <v>-87715000</v>
      </c>
    </row>
    <row r="215" spans="1:11" ht="14.25" customHeight="1" x14ac:dyDescent="0.25">
      <c r="A215" s="739"/>
      <c r="B215" s="739"/>
    </row>
    <row r="216" spans="1:11" ht="3.75" hidden="1" customHeight="1" x14ac:dyDescent="0.25">
      <c r="A216" s="739"/>
      <c r="B216" s="625"/>
      <c r="C216" s="623"/>
      <c r="D216" s="622"/>
      <c r="E216" s="622"/>
    </row>
    <row r="217" spans="1:11" ht="15.75" hidden="1" thickBot="1" x14ac:dyDescent="0.3">
      <c r="A217" s="739"/>
      <c r="B217" s="739"/>
    </row>
    <row r="218" spans="1:11" hidden="1" x14ac:dyDescent="0.25">
      <c r="A218" s="739"/>
      <c r="B218" s="739"/>
    </row>
    <row r="219" spans="1:11" ht="15.75" thickBot="1" x14ac:dyDescent="0.3">
      <c r="A219" s="739"/>
      <c r="B219" s="739"/>
    </row>
    <row r="220" spans="1:11" ht="37.5" x14ac:dyDescent="0.3">
      <c r="A220" s="745"/>
      <c r="B220" s="746" t="s">
        <v>166</v>
      </c>
      <c r="C220" s="748" t="s">
        <v>199</v>
      </c>
      <c r="D220" s="748" t="s">
        <v>191</v>
      </c>
      <c r="E220" s="748" t="s">
        <v>190</v>
      </c>
      <c r="F220" s="748" t="s">
        <v>167</v>
      </c>
      <c r="G220" s="748" t="s">
        <v>11</v>
      </c>
      <c r="H220" s="748" t="s">
        <v>163</v>
      </c>
      <c r="I220" s="748" t="s">
        <v>72</v>
      </c>
      <c r="J220" s="870" t="s">
        <v>257</v>
      </c>
      <c r="K220" s="749" t="s">
        <v>192</v>
      </c>
    </row>
    <row r="221" spans="1:11" ht="18.75" x14ac:dyDescent="0.3">
      <c r="A221" s="1310">
        <v>4</v>
      </c>
      <c r="B221" s="1363" t="s">
        <v>252</v>
      </c>
      <c r="C221" s="1366" t="s">
        <v>200</v>
      </c>
      <c r="D221" s="761">
        <v>2020</v>
      </c>
      <c r="E221" s="751"/>
      <c r="F221" s="751"/>
      <c r="G221" s="751">
        <f>I221</f>
        <v>4557000</v>
      </c>
      <c r="H221" s="751">
        <v>1000</v>
      </c>
      <c r="I221" s="751">
        <v>4557000</v>
      </c>
      <c r="J221" s="854"/>
      <c r="K221" s="753">
        <f>H221-I221</f>
        <v>-4556000</v>
      </c>
    </row>
    <row r="222" spans="1:11" ht="18.75" x14ac:dyDescent="0.3">
      <c r="A222" s="1310"/>
      <c r="B222" s="1363"/>
      <c r="C222" s="1367"/>
      <c r="D222" s="761">
        <v>2021</v>
      </c>
      <c r="E222" s="751"/>
      <c r="F222" s="751"/>
      <c r="G222" s="751">
        <f>I222</f>
        <v>7656000</v>
      </c>
      <c r="H222" s="751">
        <v>1000</v>
      </c>
      <c r="I222" s="751">
        <v>7656000</v>
      </c>
      <c r="J222" s="854"/>
      <c r="K222" s="753">
        <f>H222-I222</f>
        <v>-7655000</v>
      </c>
    </row>
    <row r="223" spans="1:11" ht="18.75" x14ac:dyDescent="0.3">
      <c r="A223" s="1310"/>
      <c r="B223" s="1363"/>
      <c r="C223" s="1368"/>
      <c r="D223" s="761">
        <v>2022</v>
      </c>
      <c r="E223" s="751"/>
      <c r="F223" s="751"/>
      <c r="G223" s="751">
        <f t="shared" ref="G223" si="56">I223</f>
        <v>697000</v>
      </c>
      <c r="H223" s="751">
        <v>1000</v>
      </c>
      <c r="I223" s="751">
        <v>697000</v>
      </c>
      <c r="J223" s="854"/>
      <c r="K223" s="753">
        <f>H223-I223</f>
        <v>-696000</v>
      </c>
    </row>
    <row r="224" spans="1:11" ht="19.5" thickBot="1" x14ac:dyDescent="0.35">
      <c r="A224" s="759"/>
      <c r="B224" s="770"/>
      <c r="C224" s="779"/>
      <c r="D224" s="780" t="s">
        <v>42</v>
      </c>
      <c r="E224" s="781"/>
      <c r="F224" s="781"/>
      <c r="G224" s="781">
        <f>SUM(G221:G223)</f>
        <v>12910000</v>
      </c>
      <c r="H224" s="781">
        <f t="shared" ref="H224:K224" si="57">SUM(H221:H223)</f>
        <v>3000</v>
      </c>
      <c r="I224" s="781">
        <f t="shared" si="57"/>
        <v>12910000</v>
      </c>
      <c r="J224" s="781">
        <f t="shared" si="57"/>
        <v>0</v>
      </c>
      <c r="K224" s="781">
        <f t="shared" si="57"/>
        <v>-12907000</v>
      </c>
    </row>
    <row r="225" spans="1:11" x14ac:dyDescent="0.25">
      <c r="A225" s="739"/>
      <c r="B225" s="739"/>
    </row>
    <row r="226" spans="1:11" ht="15.75" thickBot="1" x14ac:dyDescent="0.3">
      <c r="A226" s="739"/>
      <c r="B226" s="739"/>
    </row>
    <row r="227" spans="1:11" ht="38.25" thickBot="1" x14ac:dyDescent="0.35">
      <c r="A227" s="783"/>
      <c r="B227" s="784" t="s">
        <v>166</v>
      </c>
      <c r="C227" s="785" t="s">
        <v>199</v>
      </c>
      <c r="D227" s="786" t="s">
        <v>191</v>
      </c>
      <c r="E227" s="786" t="s">
        <v>190</v>
      </c>
      <c r="F227" s="786" t="s">
        <v>167</v>
      </c>
      <c r="G227" s="786" t="s">
        <v>11</v>
      </c>
      <c r="H227" s="786" t="s">
        <v>163</v>
      </c>
      <c r="I227" s="786" t="s">
        <v>72</v>
      </c>
      <c r="J227" s="870" t="s">
        <v>257</v>
      </c>
      <c r="K227" s="786" t="s">
        <v>192</v>
      </c>
    </row>
    <row r="228" spans="1:11" ht="18.75" x14ac:dyDescent="0.3">
      <c r="A228" s="1384">
        <v>5</v>
      </c>
      <c r="B228" s="1387" t="s">
        <v>240</v>
      </c>
      <c r="C228" s="1390" t="s">
        <v>164</v>
      </c>
      <c r="D228" s="740">
        <v>2019</v>
      </c>
      <c r="E228" s="787"/>
      <c r="F228" s="787"/>
      <c r="G228" s="740"/>
      <c r="H228" s="740"/>
      <c r="I228" s="740"/>
      <c r="J228" s="852"/>
      <c r="K228" s="740"/>
    </row>
    <row r="229" spans="1:11" ht="18.75" x14ac:dyDescent="0.3">
      <c r="A229" s="1385"/>
      <c r="B229" s="1388"/>
      <c r="C229" s="1390"/>
      <c r="D229" s="788">
        <v>2020</v>
      </c>
      <c r="E229" s="751"/>
      <c r="F229" s="751"/>
      <c r="G229" s="751">
        <f>I229</f>
        <v>19272000</v>
      </c>
      <c r="H229" s="751">
        <v>1000</v>
      </c>
      <c r="I229" s="751">
        <v>19272000</v>
      </c>
      <c r="J229" s="751"/>
      <c r="K229" s="751">
        <f>H229-I229</f>
        <v>-19271000</v>
      </c>
    </row>
    <row r="230" spans="1:11" ht="18.75" x14ac:dyDescent="0.3">
      <c r="A230" s="1385"/>
      <c r="B230" s="1388"/>
      <c r="C230" s="1390"/>
      <c r="D230" s="788">
        <v>2021</v>
      </c>
      <c r="E230" s="751"/>
      <c r="F230" s="751"/>
      <c r="G230" s="751">
        <f t="shared" ref="G230:G231" si="58">I230</f>
        <v>17473000</v>
      </c>
      <c r="H230" s="751">
        <v>1000</v>
      </c>
      <c r="I230" s="751">
        <v>17473000</v>
      </c>
      <c r="J230" s="751"/>
      <c r="K230" s="751">
        <f>H230-I230</f>
        <v>-17472000</v>
      </c>
    </row>
    <row r="231" spans="1:11" ht="18.75" x14ac:dyDescent="0.3">
      <c r="A231" s="1386"/>
      <c r="B231" s="1389"/>
      <c r="C231" s="1390"/>
      <c r="D231" s="788">
        <v>2022</v>
      </c>
      <c r="E231" s="751"/>
      <c r="F231" s="751"/>
      <c r="G231" s="751">
        <f t="shared" si="58"/>
        <v>904000</v>
      </c>
      <c r="H231" s="751">
        <v>1000</v>
      </c>
      <c r="I231" s="751">
        <v>904000</v>
      </c>
      <c r="J231" s="751"/>
      <c r="K231" s="751">
        <f>H231-I231</f>
        <v>-903000</v>
      </c>
    </row>
    <row r="232" spans="1:11" ht="18.75" x14ac:dyDescent="0.3">
      <c r="A232" s="630"/>
      <c r="B232" s="638"/>
      <c r="C232" s="659"/>
      <c r="D232" s="660" t="s">
        <v>42</v>
      </c>
      <c r="E232" s="661">
        <f>E228+E229+E230+E231</f>
        <v>0</v>
      </c>
      <c r="F232" s="661">
        <f>F228+F229+F230+F231</f>
        <v>0</v>
      </c>
      <c r="G232" s="661">
        <f>G229+G230+G231</f>
        <v>37649000</v>
      </c>
      <c r="H232" s="661">
        <f t="shared" ref="H232:K232" si="59">H229+H230+H231</f>
        <v>3000</v>
      </c>
      <c r="I232" s="661">
        <f t="shared" si="59"/>
        <v>37649000</v>
      </c>
      <c r="J232" s="661">
        <f t="shared" si="59"/>
        <v>0</v>
      </c>
      <c r="K232" s="661">
        <f t="shared" si="59"/>
        <v>-37646000</v>
      </c>
    </row>
    <row r="233" spans="1:11" x14ac:dyDescent="0.25">
      <c r="A233" s="739"/>
      <c r="B233" s="739"/>
    </row>
    <row r="234" spans="1:11" ht="15.75" thickBot="1" x14ac:dyDescent="0.3">
      <c r="A234" s="739"/>
      <c r="B234" s="739"/>
    </row>
    <row r="235" spans="1:11" ht="38.25" thickBot="1" x14ac:dyDescent="0.35">
      <c r="A235" s="674"/>
      <c r="B235" s="667" t="s">
        <v>166</v>
      </c>
      <c r="C235" s="668" t="s">
        <v>199</v>
      </c>
      <c r="D235" s="639" t="s">
        <v>191</v>
      </c>
      <c r="E235" s="640" t="s">
        <v>190</v>
      </c>
      <c r="F235" s="640" t="s">
        <v>167</v>
      </c>
      <c r="G235" s="640" t="s">
        <v>11</v>
      </c>
      <c r="H235" s="640" t="s">
        <v>163</v>
      </c>
      <c r="I235" s="640" t="s">
        <v>72</v>
      </c>
      <c r="J235" s="870" t="s">
        <v>257</v>
      </c>
      <c r="K235" s="640" t="s">
        <v>192</v>
      </c>
    </row>
    <row r="236" spans="1:11" ht="18.75" x14ac:dyDescent="0.3">
      <c r="A236" s="1391">
        <v>6</v>
      </c>
      <c r="B236" s="1393" t="s">
        <v>211</v>
      </c>
      <c r="C236" s="685" t="s">
        <v>200</v>
      </c>
      <c r="D236" s="675">
        <v>2019</v>
      </c>
      <c r="E236" s="676">
        <f>E188+E197+E228</f>
        <v>10000</v>
      </c>
      <c r="F236" s="676">
        <f>F188+F197+F228</f>
        <v>0</v>
      </c>
      <c r="G236" s="676">
        <f>G188+G197+G228</f>
        <v>0</v>
      </c>
      <c r="H236" s="676">
        <f>H188+H197+H228</f>
        <v>0</v>
      </c>
      <c r="I236" s="676">
        <f>I188+I197+I228</f>
        <v>0</v>
      </c>
      <c r="J236" s="676"/>
      <c r="K236" s="676">
        <f>K188+K197+K228</f>
        <v>0</v>
      </c>
    </row>
    <row r="237" spans="1:11" ht="18.75" x14ac:dyDescent="0.3">
      <c r="A237" s="1391"/>
      <c r="B237" s="1393"/>
      <c r="C237" s="686" t="s">
        <v>200</v>
      </c>
      <c r="D237" s="1396">
        <v>20120</v>
      </c>
      <c r="E237" s="677">
        <f>E189+E198+E206+E221+E229</f>
        <v>0</v>
      </c>
      <c r="F237" s="677">
        <f>F189+F198+F206+F221+F229</f>
        <v>0</v>
      </c>
      <c r="G237" s="677">
        <f>G189+G198+G206+G221+G229</f>
        <v>80030000</v>
      </c>
      <c r="H237" s="743">
        <f>H189+H198+H206+H221+H229</f>
        <v>10000</v>
      </c>
      <c r="I237" s="677">
        <f>I189+I198+I206+I221+I229</f>
        <v>80030000</v>
      </c>
      <c r="J237" s="677"/>
      <c r="K237" s="677">
        <f>K189+K198+K206+K221+K229</f>
        <v>-80020000</v>
      </c>
    </row>
    <row r="238" spans="1:11" ht="18.75" x14ac:dyDescent="0.3">
      <c r="A238" s="1391"/>
      <c r="B238" s="1393"/>
      <c r="C238" s="686" t="s">
        <v>207</v>
      </c>
      <c r="D238" s="1396"/>
      <c r="E238" s="678"/>
      <c r="F238" s="678"/>
      <c r="G238" s="678"/>
      <c r="H238" s="678"/>
      <c r="I238" s="678"/>
      <c r="J238" s="678"/>
      <c r="K238" s="678"/>
    </row>
    <row r="239" spans="1:11" ht="19.5" thickBot="1" x14ac:dyDescent="0.35">
      <c r="A239" s="1391"/>
      <c r="B239" s="1393"/>
      <c r="C239" s="687" t="s">
        <v>42</v>
      </c>
      <c r="D239" s="679"/>
      <c r="E239" s="680">
        <f>E236+E238</f>
        <v>10000</v>
      </c>
      <c r="F239" s="680">
        <f t="shared" ref="F239" si="60">F236+F238</f>
        <v>0</v>
      </c>
      <c r="G239" s="680">
        <f>G237+G238</f>
        <v>80030000</v>
      </c>
      <c r="H239" s="680">
        <f t="shared" ref="H239:K239" si="61">H237+H238</f>
        <v>10000</v>
      </c>
      <c r="I239" s="680">
        <f t="shared" si="61"/>
        <v>80030000</v>
      </c>
      <c r="J239" s="680">
        <f t="shared" si="61"/>
        <v>0</v>
      </c>
      <c r="K239" s="680">
        <f t="shared" si="61"/>
        <v>-80020000</v>
      </c>
    </row>
    <row r="240" spans="1:11" ht="18.75" x14ac:dyDescent="0.3">
      <c r="A240" s="1391"/>
      <c r="B240" s="1394"/>
      <c r="C240" s="685" t="s">
        <v>200</v>
      </c>
      <c r="D240" s="1397">
        <v>2021</v>
      </c>
      <c r="E240" s="676">
        <f>E190+E199+E208+E222+E230</f>
        <v>0</v>
      </c>
      <c r="F240" s="676">
        <f>F190+F199+F208+F222+F230</f>
        <v>0</v>
      </c>
      <c r="G240" s="676">
        <f>G190+G199+G208+G222+G230</f>
        <v>86301000</v>
      </c>
      <c r="H240" s="744">
        <f>H190+H199+H208+H222+H230</f>
        <v>10000</v>
      </c>
      <c r="I240" s="676">
        <f>I190+I199+I208+I222+I230</f>
        <v>86301000</v>
      </c>
      <c r="J240" s="676"/>
      <c r="K240" s="676">
        <f>K190+K199+K208+K222+K230</f>
        <v>-86291000</v>
      </c>
    </row>
    <row r="241" spans="1:11" ht="19.5" thickBot="1" x14ac:dyDescent="0.35">
      <c r="A241" s="1391"/>
      <c r="B241" s="1394"/>
      <c r="C241" s="686" t="s">
        <v>207</v>
      </c>
      <c r="D241" s="1396"/>
      <c r="E241" s="678"/>
      <c r="F241" s="678"/>
      <c r="G241" s="678"/>
      <c r="H241" s="678"/>
      <c r="I241" s="678"/>
      <c r="J241" s="678"/>
      <c r="K241" s="678"/>
    </row>
    <row r="242" spans="1:11" ht="19.5" thickBot="1" x14ac:dyDescent="0.35">
      <c r="A242" s="1391"/>
      <c r="B242" s="1394"/>
      <c r="C242" s="688" t="s">
        <v>42</v>
      </c>
      <c r="D242" s="1398"/>
      <c r="E242" s="681">
        <f>E240+E241</f>
        <v>0</v>
      </c>
      <c r="F242" s="681"/>
      <c r="G242" s="682">
        <f>G240+G241</f>
        <v>86301000</v>
      </c>
      <c r="H242" s="682">
        <f t="shared" ref="H242:K242" si="62">H240+H241</f>
        <v>10000</v>
      </c>
      <c r="I242" s="682">
        <f>I240+I241</f>
        <v>86301000</v>
      </c>
      <c r="J242" s="682">
        <f>J240+J241</f>
        <v>0</v>
      </c>
      <c r="K242" s="682">
        <f t="shared" si="62"/>
        <v>-86291000</v>
      </c>
    </row>
    <row r="243" spans="1:11" ht="18.75" x14ac:dyDescent="0.3">
      <c r="A243" s="1391"/>
      <c r="B243" s="1394"/>
      <c r="C243" s="685" t="s">
        <v>200</v>
      </c>
      <c r="D243" s="1397">
        <v>2022</v>
      </c>
      <c r="E243" s="677">
        <f>E191+E200+E210+E223+E231</f>
        <v>0</v>
      </c>
      <c r="F243" s="677">
        <f>F191+F200+F210+F223+F231</f>
        <v>0</v>
      </c>
      <c r="G243" s="677">
        <f>G191+G200+G210+G223+G231</f>
        <v>10463000</v>
      </c>
      <c r="H243" s="743">
        <f>H191+H200+H210+H223+H231</f>
        <v>10000</v>
      </c>
      <c r="I243" s="677">
        <f>I191+I200+I210+I223+I231</f>
        <v>10463000</v>
      </c>
      <c r="J243" s="677"/>
      <c r="K243" s="677">
        <f>K191+K200+K210+K223+K231</f>
        <v>-10453000</v>
      </c>
    </row>
    <row r="244" spans="1:11" ht="18.75" x14ac:dyDescent="0.3">
      <c r="A244" s="1391"/>
      <c r="B244" s="1394"/>
      <c r="C244" s="686" t="s">
        <v>207</v>
      </c>
      <c r="D244" s="1396"/>
      <c r="E244" s="677"/>
      <c r="F244" s="677"/>
      <c r="G244" s="677"/>
      <c r="H244" s="677"/>
      <c r="I244" s="677"/>
      <c r="J244" s="677"/>
      <c r="K244" s="677"/>
    </row>
    <row r="245" spans="1:11" ht="19.5" thickBot="1" x14ac:dyDescent="0.35">
      <c r="A245" s="1392"/>
      <c r="B245" s="1395"/>
      <c r="C245" s="688" t="s">
        <v>42</v>
      </c>
      <c r="D245" s="1399"/>
      <c r="E245" s="683">
        <f>E243+E244</f>
        <v>0</v>
      </c>
      <c r="F245" s="683">
        <f t="shared" ref="F245:K245" si="63">F243+F244</f>
        <v>0</v>
      </c>
      <c r="G245" s="683">
        <f t="shared" si="63"/>
        <v>10463000</v>
      </c>
      <c r="H245" s="683">
        <f t="shared" si="63"/>
        <v>10000</v>
      </c>
      <c r="I245" s="683">
        <f t="shared" si="63"/>
        <v>10463000</v>
      </c>
      <c r="J245" s="683">
        <f t="shared" si="63"/>
        <v>0</v>
      </c>
      <c r="K245" s="683">
        <f t="shared" si="63"/>
        <v>-10453000</v>
      </c>
    </row>
    <row r="246" spans="1:11" ht="18.75" x14ac:dyDescent="0.3">
      <c r="A246" s="684"/>
      <c r="B246" s="658"/>
      <c r="C246" s="689" t="s">
        <v>200</v>
      </c>
      <c r="D246" s="1372" t="s">
        <v>202</v>
      </c>
      <c r="E246" s="644">
        <f>E237+E240+E243</f>
        <v>0</v>
      </c>
      <c r="F246" s="644">
        <f t="shared" ref="F246:K246" si="64">F237+F240+F243</f>
        <v>0</v>
      </c>
      <c r="G246" s="644">
        <f t="shared" si="64"/>
        <v>176794000</v>
      </c>
      <c r="H246" s="744">
        <f t="shared" si="64"/>
        <v>30000</v>
      </c>
      <c r="I246" s="644">
        <f t="shared" si="64"/>
        <v>176794000</v>
      </c>
      <c r="J246" s="644">
        <f t="shared" si="64"/>
        <v>0</v>
      </c>
      <c r="K246" s="644">
        <f t="shared" si="64"/>
        <v>-176764000</v>
      </c>
    </row>
    <row r="247" spans="1:11" ht="18.75" x14ac:dyDescent="0.3">
      <c r="A247" s="684"/>
      <c r="B247" s="658"/>
      <c r="C247" s="690" t="s">
        <v>207</v>
      </c>
      <c r="D247" s="1373"/>
      <c r="E247" s="654">
        <f>E238+E241+E244</f>
        <v>0</v>
      </c>
      <c r="F247" s="654">
        <f t="shared" ref="F247:K247" si="65">F238+F241+F244</f>
        <v>0</v>
      </c>
      <c r="G247" s="654">
        <f t="shared" si="65"/>
        <v>0</v>
      </c>
      <c r="H247" s="654">
        <f t="shared" si="65"/>
        <v>0</v>
      </c>
      <c r="I247" s="654">
        <f t="shared" si="65"/>
        <v>0</v>
      </c>
      <c r="J247" s="654"/>
      <c r="K247" s="654">
        <f t="shared" si="65"/>
        <v>0</v>
      </c>
    </row>
    <row r="248" spans="1:11" ht="18" customHeight="1" thickBot="1" x14ac:dyDescent="0.35">
      <c r="A248" s="684"/>
      <c r="B248" s="658"/>
      <c r="C248" s="691" t="s">
        <v>42</v>
      </c>
      <c r="D248" s="1374"/>
      <c r="E248" s="741">
        <f>E246+E247</f>
        <v>0</v>
      </c>
      <c r="F248" s="741">
        <f t="shared" ref="F248:K248" si="66">F246+F247</f>
        <v>0</v>
      </c>
      <c r="G248" s="741">
        <f t="shared" si="66"/>
        <v>176794000</v>
      </c>
      <c r="H248" s="741">
        <f t="shared" si="66"/>
        <v>30000</v>
      </c>
      <c r="I248" s="741">
        <f t="shared" si="66"/>
        <v>176794000</v>
      </c>
      <c r="J248" s="741">
        <f t="shared" si="66"/>
        <v>0</v>
      </c>
      <c r="K248" s="741">
        <f t="shared" si="66"/>
        <v>-176764000</v>
      </c>
    </row>
    <row r="249" spans="1:11" ht="19.5" hidden="1" thickBot="1" x14ac:dyDescent="0.35">
      <c r="A249" s="674"/>
      <c r="B249" s="638"/>
      <c r="C249" s="1375" t="s">
        <v>235</v>
      </c>
      <c r="D249" s="1376"/>
      <c r="E249" s="742">
        <f>E237+E240+E243</f>
        <v>0</v>
      </c>
      <c r="F249" s="742">
        <f t="shared" ref="F249:K249" si="67">F237+F240+F243</f>
        <v>0</v>
      </c>
      <c r="G249" s="742">
        <f t="shared" si="67"/>
        <v>176794000</v>
      </c>
      <c r="H249" s="742">
        <f t="shared" si="67"/>
        <v>30000</v>
      </c>
      <c r="I249" s="742">
        <f t="shared" si="67"/>
        <v>176794000</v>
      </c>
      <c r="J249" s="742"/>
      <c r="K249" s="742">
        <f t="shared" si="67"/>
        <v>-176764000</v>
      </c>
    </row>
    <row r="250" spans="1:11" x14ac:dyDescent="0.25">
      <c r="A250" s="625"/>
      <c r="B250" s="625"/>
      <c r="C250" s="622"/>
      <c r="D250" s="622"/>
      <c r="E250" s="622"/>
      <c r="F250" s="622"/>
      <c r="G250" s="622"/>
      <c r="H250" s="622"/>
      <c r="I250" s="622"/>
      <c r="J250" s="622"/>
      <c r="K250" s="622"/>
    </row>
    <row r="251" spans="1:11" x14ac:dyDescent="0.25">
      <c r="A251" s="739"/>
      <c r="B251" s="739"/>
    </row>
    <row r="252" spans="1:11" ht="19.5" thickBot="1" x14ac:dyDescent="0.35">
      <c r="A252" s="630"/>
      <c r="B252" s="630"/>
      <c r="C252" s="12"/>
      <c r="D252" s="12"/>
      <c r="E252" s="12"/>
      <c r="F252" s="12"/>
      <c r="G252" s="12"/>
      <c r="H252" s="12"/>
      <c r="I252" s="12"/>
      <c r="J252" s="12"/>
      <c r="K252" s="12"/>
    </row>
    <row r="253" spans="1:11" ht="38.25" thickBot="1" x14ac:dyDescent="0.35">
      <c r="A253" s="638"/>
      <c r="B253" s="667" t="s">
        <v>166</v>
      </c>
      <c r="C253" s="668" t="s">
        <v>199</v>
      </c>
      <c r="D253" s="639" t="s">
        <v>191</v>
      </c>
      <c r="E253" s="640" t="s">
        <v>190</v>
      </c>
      <c r="F253" s="640" t="s">
        <v>167</v>
      </c>
      <c r="G253" s="640" t="s">
        <v>11</v>
      </c>
      <c r="H253" s="640" t="s">
        <v>163</v>
      </c>
      <c r="I253" s="640" t="s">
        <v>72</v>
      </c>
      <c r="J253" s="870" t="s">
        <v>257</v>
      </c>
      <c r="K253" s="640" t="s">
        <v>192</v>
      </c>
    </row>
    <row r="254" spans="1:11" ht="19.5" thickBot="1" x14ac:dyDescent="0.35">
      <c r="A254" s="1377" t="s">
        <v>221</v>
      </c>
      <c r="B254" s="1379" t="s">
        <v>212</v>
      </c>
      <c r="C254" s="669" t="s">
        <v>200</v>
      </c>
      <c r="D254" s="641">
        <v>2019</v>
      </c>
      <c r="E254" s="642">
        <f>E125+E152+E180+E188</f>
        <v>20080000</v>
      </c>
      <c r="F254" s="642">
        <f>F206+F212+F246</f>
        <v>0</v>
      </c>
      <c r="G254" s="642"/>
      <c r="H254" s="642"/>
      <c r="I254" s="642"/>
      <c r="J254" s="642"/>
      <c r="K254" s="642"/>
    </row>
    <row r="255" spans="1:11" ht="19.5" thickBot="1" x14ac:dyDescent="0.35">
      <c r="A255" s="1377"/>
      <c r="B255" s="1379"/>
      <c r="C255" s="669" t="s">
        <v>201</v>
      </c>
      <c r="D255" s="641"/>
      <c r="E255" s="642">
        <f>E108</f>
        <v>1510000</v>
      </c>
      <c r="F255" s="642"/>
      <c r="G255" s="642"/>
      <c r="H255" s="642"/>
      <c r="I255" s="642"/>
      <c r="J255" s="643"/>
      <c r="K255" s="643"/>
    </row>
    <row r="256" spans="1:11" ht="19.5" thickBot="1" x14ac:dyDescent="0.35">
      <c r="A256" s="1377"/>
      <c r="B256" s="1379"/>
      <c r="C256" s="669" t="s">
        <v>42</v>
      </c>
      <c r="D256" s="641"/>
      <c r="E256" s="642">
        <f>E254+E255</f>
        <v>21590000</v>
      </c>
      <c r="F256" s="642"/>
      <c r="G256" s="642"/>
      <c r="H256" s="642"/>
      <c r="I256" s="642"/>
      <c r="J256" s="643"/>
      <c r="K256" s="643"/>
    </row>
    <row r="257" spans="1:11" ht="18.75" x14ac:dyDescent="0.3">
      <c r="A257" s="1377"/>
      <c r="B257" s="1379"/>
      <c r="C257" s="670" t="s">
        <v>200</v>
      </c>
      <c r="D257" s="1382">
        <v>2020</v>
      </c>
      <c r="E257" s="644">
        <f t="shared" ref="E257:K257" si="68">E128+E153+E181+E237</f>
        <v>0</v>
      </c>
      <c r="F257" s="644">
        <f t="shared" si="68"/>
        <v>19000</v>
      </c>
      <c r="G257" s="644">
        <f t="shared" si="68"/>
        <v>222860000</v>
      </c>
      <c r="H257" s="644">
        <f t="shared" si="68"/>
        <v>20080000</v>
      </c>
      <c r="I257" s="644">
        <f t="shared" si="68"/>
        <v>222860000</v>
      </c>
      <c r="J257" s="644">
        <f t="shared" si="68"/>
        <v>21070000</v>
      </c>
      <c r="K257" s="644">
        <f t="shared" si="68"/>
        <v>-202780000</v>
      </c>
    </row>
    <row r="258" spans="1:11" ht="18.75" x14ac:dyDescent="0.3">
      <c r="A258" s="1377"/>
      <c r="B258" s="1379"/>
      <c r="C258" s="671" t="s">
        <v>201</v>
      </c>
      <c r="D258" s="1383"/>
      <c r="E258" s="645">
        <f t="shared" ref="E258:K258" si="69">E129</f>
        <v>0</v>
      </c>
      <c r="F258" s="645">
        <f t="shared" si="69"/>
        <v>0</v>
      </c>
      <c r="G258" s="645">
        <f t="shared" si="69"/>
        <v>1510000</v>
      </c>
      <c r="H258" s="645">
        <f t="shared" si="69"/>
        <v>1510000</v>
      </c>
      <c r="I258" s="645">
        <f t="shared" si="69"/>
        <v>1510000</v>
      </c>
      <c r="J258" s="645">
        <f t="shared" si="69"/>
        <v>1510000</v>
      </c>
      <c r="K258" s="645">
        <f t="shared" si="69"/>
        <v>0</v>
      </c>
    </row>
    <row r="259" spans="1:11" ht="19.5" thickBot="1" x14ac:dyDescent="0.35">
      <c r="A259" s="1377"/>
      <c r="B259" s="1380"/>
      <c r="C259" s="647" t="s">
        <v>42</v>
      </c>
      <c r="D259" s="648"/>
      <c r="E259" s="649">
        <f>E257+E258</f>
        <v>0</v>
      </c>
      <c r="F259" s="649">
        <f t="shared" ref="F259:K259" si="70">F257+F258</f>
        <v>19000</v>
      </c>
      <c r="G259" s="649">
        <f t="shared" si="70"/>
        <v>224370000</v>
      </c>
      <c r="H259" s="649">
        <f t="shared" si="70"/>
        <v>21590000</v>
      </c>
      <c r="I259" s="649">
        <f t="shared" si="70"/>
        <v>224370000</v>
      </c>
      <c r="J259" s="649">
        <f t="shared" si="70"/>
        <v>22580000</v>
      </c>
      <c r="K259" s="649">
        <f t="shared" si="70"/>
        <v>-202780000</v>
      </c>
    </row>
    <row r="260" spans="1:11" ht="18.75" x14ac:dyDescent="0.3">
      <c r="A260" s="1377"/>
      <c r="B260" s="1380"/>
      <c r="C260" s="670" t="s">
        <v>200</v>
      </c>
      <c r="D260" s="1369">
        <v>2021</v>
      </c>
      <c r="E260" s="644">
        <f t="shared" ref="E260:K260" si="71">E131+E154+E182+E240</f>
        <v>0</v>
      </c>
      <c r="F260" s="644">
        <f t="shared" si="71"/>
        <v>21000</v>
      </c>
      <c r="G260" s="644">
        <f t="shared" si="71"/>
        <v>202141000</v>
      </c>
      <c r="H260" s="644">
        <f t="shared" si="71"/>
        <v>20080000</v>
      </c>
      <c r="I260" s="644">
        <f t="shared" si="71"/>
        <v>202141000</v>
      </c>
      <c r="J260" s="644">
        <f t="shared" si="71"/>
        <v>20976000</v>
      </c>
      <c r="K260" s="644">
        <f t="shared" si="71"/>
        <v>-182061000</v>
      </c>
    </row>
    <row r="261" spans="1:11" ht="18.75" x14ac:dyDescent="0.3">
      <c r="A261" s="1377"/>
      <c r="B261" s="1380"/>
      <c r="C261" s="671" t="s">
        <v>201</v>
      </c>
      <c r="D261" s="1370"/>
      <c r="E261" s="645">
        <f t="shared" ref="E261:K261" si="72">E132</f>
        <v>0</v>
      </c>
      <c r="F261" s="645">
        <f t="shared" si="72"/>
        <v>0</v>
      </c>
      <c r="G261" s="645">
        <f t="shared" si="72"/>
        <v>1510000</v>
      </c>
      <c r="H261" s="645">
        <f t="shared" si="72"/>
        <v>1510000</v>
      </c>
      <c r="I261" s="645">
        <f t="shared" si="72"/>
        <v>1510000</v>
      </c>
      <c r="J261" s="645">
        <f t="shared" si="72"/>
        <v>1510000</v>
      </c>
      <c r="K261" s="645">
        <f t="shared" si="72"/>
        <v>0</v>
      </c>
    </row>
    <row r="262" spans="1:11" ht="19.5" thickBot="1" x14ac:dyDescent="0.35">
      <c r="A262" s="1377"/>
      <c r="B262" s="1380"/>
      <c r="C262" s="673" t="s">
        <v>42</v>
      </c>
      <c r="D262" s="1371"/>
      <c r="E262" s="646">
        <f>E260</f>
        <v>0</v>
      </c>
      <c r="F262" s="655">
        <f>SUM(F260:F261)</f>
        <v>21000</v>
      </c>
      <c r="G262" s="655">
        <f>SUM(G260:G261)</f>
        <v>203651000</v>
      </c>
      <c r="H262" s="655">
        <f>SUM(H260:H261)</f>
        <v>21590000</v>
      </c>
      <c r="I262" s="655">
        <f>SUM(I260:I261)</f>
        <v>203651000</v>
      </c>
      <c r="J262" s="655">
        <f t="shared" ref="J262:K262" si="73">SUM(J260:J261)</f>
        <v>22486000</v>
      </c>
      <c r="K262" s="655">
        <f t="shared" si="73"/>
        <v>-182061000</v>
      </c>
    </row>
    <row r="263" spans="1:11" ht="18.75" x14ac:dyDescent="0.3">
      <c r="A263" s="1377"/>
      <c r="B263" s="1380"/>
      <c r="C263" s="670" t="s">
        <v>200</v>
      </c>
      <c r="D263" s="1369">
        <v>2022</v>
      </c>
      <c r="E263" s="645">
        <f t="shared" ref="E263:K263" si="74">E134+E155+E183+E243</f>
        <v>0</v>
      </c>
      <c r="F263" s="645">
        <f t="shared" si="74"/>
        <v>10000</v>
      </c>
      <c r="G263" s="645">
        <f t="shared" si="74"/>
        <v>91803000</v>
      </c>
      <c r="H263" s="645">
        <f t="shared" si="74"/>
        <v>20080000</v>
      </c>
      <c r="I263" s="645">
        <f t="shared" si="74"/>
        <v>91803000</v>
      </c>
      <c r="J263" s="645">
        <f t="shared" si="74"/>
        <v>22150000</v>
      </c>
      <c r="K263" s="645">
        <f t="shared" si="74"/>
        <v>-71723000</v>
      </c>
    </row>
    <row r="264" spans="1:11" ht="18.75" x14ac:dyDescent="0.3">
      <c r="A264" s="1377"/>
      <c r="B264" s="1380"/>
      <c r="C264" s="671" t="s">
        <v>201</v>
      </c>
      <c r="D264" s="1370"/>
      <c r="E264" s="645">
        <f t="shared" ref="E264:K264" si="75">E135</f>
        <v>0</v>
      </c>
      <c r="F264" s="645">
        <f t="shared" si="75"/>
        <v>0</v>
      </c>
      <c r="G264" s="645">
        <f t="shared" si="75"/>
        <v>1510000</v>
      </c>
      <c r="H264" s="645">
        <f t="shared" si="75"/>
        <v>1510000</v>
      </c>
      <c r="I264" s="645">
        <f t="shared" si="75"/>
        <v>1510000</v>
      </c>
      <c r="J264" s="645">
        <f t="shared" si="75"/>
        <v>1510000</v>
      </c>
      <c r="K264" s="645">
        <f t="shared" si="75"/>
        <v>0</v>
      </c>
    </row>
    <row r="265" spans="1:11" ht="19.5" thickBot="1" x14ac:dyDescent="0.35">
      <c r="A265" s="1378"/>
      <c r="B265" s="1381"/>
      <c r="C265" s="672" t="s">
        <v>42</v>
      </c>
      <c r="D265" s="1371"/>
      <c r="E265" s="656">
        <f>E263</f>
        <v>0</v>
      </c>
      <c r="F265" s="656">
        <f t="shared" ref="F265:K265" si="76">F263</f>
        <v>10000</v>
      </c>
      <c r="G265" s="656">
        <f t="shared" si="76"/>
        <v>91803000</v>
      </c>
      <c r="H265" s="656">
        <f t="shared" si="76"/>
        <v>20080000</v>
      </c>
      <c r="I265" s="656">
        <f t="shared" si="76"/>
        <v>91803000</v>
      </c>
      <c r="J265" s="656">
        <f t="shared" si="76"/>
        <v>22150000</v>
      </c>
      <c r="K265" s="656">
        <f t="shared" si="76"/>
        <v>-71723000</v>
      </c>
    </row>
    <row r="266" spans="1:11" ht="18.75" x14ac:dyDescent="0.3">
      <c r="A266" s="657"/>
      <c r="B266" s="658"/>
      <c r="C266" s="670" t="s">
        <v>200</v>
      </c>
      <c r="D266" s="1369" t="s">
        <v>202</v>
      </c>
      <c r="E266" s="644">
        <f>E254</f>
        <v>20080000</v>
      </c>
      <c r="F266" s="644">
        <f>F208+F214+F236+F249</f>
        <v>0</v>
      </c>
      <c r="G266" s="644"/>
      <c r="H266" s="644"/>
      <c r="I266" s="644"/>
      <c r="J266" s="644"/>
      <c r="K266" s="644"/>
    </row>
    <row r="267" spans="1:11" ht="18.75" x14ac:dyDescent="0.3">
      <c r="A267" s="657"/>
      <c r="B267" s="658"/>
      <c r="C267" s="671" t="s">
        <v>200</v>
      </c>
      <c r="D267" s="1370"/>
      <c r="E267" s="645"/>
      <c r="F267" s="645">
        <f t="shared" ref="F267:K267" si="77">F259+F262+F265</f>
        <v>50000</v>
      </c>
      <c r="G267" s="645">
        <f t="shared" si="77"/>
        <v>519824000</v>
      </c>
      <c r="H267" s="645">
        <f t="shared" si="77"/>
        <v>63260000</v>
      </c>
      <c r="I267" s="645">
        <f t="shared" si="77"/>
        <v>519824000</v>
      </c>
      <c r="J267" s="645">
        <f t="shared" si="77"/>
        <v>67216000</v>
      </c>
      <c r="K267" s="645">
        <f t="shared" si="77"/>
        <v>-456564000</v>
      </c>
    </row>
    <row r="268" spans="1:11" ht="18.75" x14ac:dyDescent="0.3">
      <c r="A268" s="657"/>
      <c r="B268" s="658"/>
      <c r="C268" s="671" t="s">
        <v>201</v>
      </c>
      <c r="D268" s="1370"/>
      <c r="E268" s="645">
        <f>E255</f>
        <v>1510000</v>
      </c>
      <c r="F268" s="645">
        <f t="shared" ref="F268:K268" si="78">F258+F261+F264</f>
        <v>0</v>
      </c>
      <c r="G268" s="645">
        <f t="shared" si="78"/>
        <v>4530000</v>
      </c>
      <c r="H268" s="645">
        <f t="shared" si="78"/>
        <v>4530000</v>
      </c>
      <c r="I268" s="645">
        <f t="shared" si="78"/>
        <v>4530000</v>
      </c>
      <c r="J268" s="645">
        <f t="shared" si="78"/>
        <v>4530000</v>
      </c>
      <c r="K268" s="645">
        <f t="shared" si="78"/>
        <v>0</v>
      </c>
    </row>
    <row r="269" spans="1:11" ht="19.5" thickBot="1" x14ac:dyDescent="0.35">
      <c r="A269" s="657"/>
      <c r="B269" s="658"/>
      <c r="C269" s="672" t="s">
        <v>42</v>
      </c>
      <c r="D269" s="1371"/>
      <c r="E269" s="646">
        <f>E266+E267+E268</f>
        <v>21590000</v>
      </c>
      <c r="F269" s="646">
        <f t="shared" ref="F269:K269" si="79">F266+F267+F268</f>
        <v>50000</v>
      </c>
      <c r="G269" s="646">
        <f t="shared" si="79"/>
        <v>524354000</v>
      </c>
      <c r="H269" s="646">
        <f t="shared" si="79"/>
        <v>67790000</v>
      </c>
      <c r="I269" s="646">
        <f t="shared" si="79"/>
        <v>524354000</v>
      </c>
      <c r="J269" s="646">
        <f t="shared" si="79"/>
        <v>71746000</v>
      </c>
      <c r="K269" s="646">
        <f t="shared" si="79"/>
        <v>-456564000</v>
      </c>
    </row>
    <row r="270" spans="1:11" ht="18.75" x14ac:dyDescent="0.3">
      <c r="A270" s="638"/>
      <c r="B270" s="638"/>
      <c r="C270" s="659"/>
      <c r="D270" s="660" t="s">
        <v>42</v>
      </c>
      <c r="E270" s="661">
        <f>E269</f>
        <v>21590000</v>
      </c>
      <c r="F270" s="661">
        <f t="shared" ref="F270:K270" si="80">F269</f>
        <v>50000</v>
      </c>
      <c r="G270" s="661">
        <f t="shared" si="80"/>
        <v>524354000</v>
      </c>
      <c r="H270" s="661">
        <f t="shared" si="80"/>
        <v>67790000</v>
      </c>
      <c r="I270" s="661">
        <f t="shared" si="80"/>
        <v>524354000</v>
      </c>
      <c r="J270" s="661">
        <f t="shared" si="80"/>
        <v>71746000</v>
      </c>
      <c r="K270" s="661">
        <f t="shared" si="80"/>
        <v>-456564000</v>
      </c>
    </row>
    <row r="271" spans="1:11" ht="18.75" x14ac:dyDescent="0.3">
      <c r="A271" s="12"/>
      <c r="B271" s="12"/>
      <c r="C271" s="12"/>
      <c r="D271" s="12"/>
      <c r="E271" s="12"/>
      <c r="F271" s="12"/>
      <c r="G271" s="12"/>
      <c r="H271" s="12"/>
      <c r="I271" s="12"/>
      <c r="J271" s="12"/>
      <c r="K271" s="12"/>
    </row>
    <row r="272" spans="1:11" ht="18.75" x14ac:dyDescent="0.3">
      <c r="A272" s="12"/>
      <c r="B272" s="12"/>
      <c r="C272" s="12"/>
      <c r="D272" s="12"/>
      <c r="E272" s="12"/>
      <c r="F272" s="12"/>
      <c r="G272" s="12"/>
      <c r="H272" s="12"/>
      <c r="I272" s="12"/>
      <c r="J272" s="12"/>
      <c r="K272" s="12"/>
    </row>
    <row r="273" spans="1:12" ht="19.5" thickBot="1" x14ac:dyDescent="0.35">
      <c r="A273" s="12"/>
      <c r="B273" s="12" t="s">
        <v>262</v>
      </c>
      <c r="C273" s="12"/>
      <c r="D273" s="12" t="s">
        <v>264</v>
      </c>
      <c r="E273" s="12"/>
      <c r="F273" s="12"/>
      <c r="G273" s="12"/>
      <c r="H273" s="12"/>
      <c r="I273" s="12"/>
      <c r="J273" s="12"/>
      <c r="K273" s="12"/>
    </row>
    <row r="274" spans="1:12" ht="62.25" customHeight="1" x14ac:dyDescent="0.3">
      <c r="B274" s="902"/>
      <c r="D274" s="795" t="s">
        <v>191</v>
      </c>
      <c r="E274" s="795" t="s">
        <v>190</v>
      </c>
      <c r="F274" s="795" t="s">
        <v>167</v>
      </c>
      <c r="G274" s="795" t="s">
        <v>11</v>
      </c>
      <c r="H274" s="795" t="s">
        <v>163</v>
      </c>
      <c r="I274" s="795" t="s">
        <v>72</v>
      </c>
      <c r="J274" s="870" t="s">
        <v>257</v>
      </c>
      <c r="L274" s="912" t="s">
        <v>263</v>
      </c>
    </row>
    <row r="275" spans="1:12" ht="47.25" customHeight="1" x14ac:dyDescent="0.3">
      <c r="B275" s="933" t="s">
        <v>258</v>
      </c>
      <c r="C275" s="913"/>
      <c r="D275" s="914">
        <v>2019</v>
      </c>
      <c r="E275" s="915">
        <f>E127</f>
        <v>19000000</v>
      </c>
      <c r="F275" s="915">
        <f t="shared" ref="F275:I275" si="81">F127</f>
        <v>0</v>
      </c>
      <c r="G275" s="915">
        <f t="shared" si="81"/>
        <v>0</v>
      </c>
      <c r="H275" s="915">
        <f t="shared" si="81"/>
        <v>0</v>
      </c>
      <c r="I275" s="915">
        <f t="shared" si="81"/>
        <v>0</v>
      </c>
      <c r="J275" s="929"/>
      <c r="K275" s="930"/>
      <c r="L275" s="931"/>
    </row>
    <row r="276" spans="1:12" ht="17.25" x14ac:dyDescent="0.3">
      <c r="B276" s="934"/>
      <c r="C276" s="913"/>
      <c r="D276" s="913">
        <v>2020</v>
      </c>
      <c r="E276" s="916">
        <f>E130</f>
        <v>0</v>
      </c>
      <c r="F276" s="916">
        <f t="shared" ref="F276:J276" si="82">F130</f>
        <v>0</v>
      </c>
      <c r="G276" s="916">
        <f t="shared" si="82"/>
        <v>135340000</v>
      </c>
      <c r="H276" s="916">
        <f t="shared" si="82"/>
        <v>19000000</v>
      </c>
      <c r="I276" s="916">
        <f t="shared" si="82"/>
        <v>135340000</v>
      </c>
      <c r="J276" s="931">
        <f t="shared" si="82"/>
        <v>18000000</v>
      </c>
      <c r="K276" s="930"/>
      <c r="L276" s="931">
        <v>18000000</v>
      </c>
    </row>
    <row r="277" spans="1:12" ht="17.25" x14ac:dyDescent="0.3">
      <c r="B277" s="934"/>
      <c r="C277" s="913"/>
      <c r="D277" s="913">
        <v>2021</v>
      </c>
      <c r="E277" s="916">
        <f>E133</f>
        <v>0</v>
      </c>
      <c r="F277" s="916">
        <f t="shared" ref="F277:J277" si="83">F133</f>
        <v>0</v>
      </c>
      <c r="G277" s="916">
        <f t="shared" si="83"/>
        <v>114770000</v>
      </c>
      <c r="H277" s="916">
        <f t="shared" si="83"/>
        <v>19000000</v>
      </c>
      <c r="I277" s="916">
        <f t="shared" si="83"/>
        <v>114770000</v>
      </c>
      <c r="J277" s="931">
        <f t="shared" si="83"/>
        <v>17925000</v>
      </c>
      <c r="K277" s="930"/>
      <c r="L277" s="931">
        <v>17925000</v>
      </c>
    </row>
    <row r="278" spans="1:12" ht="17.25" x14ac:dyDescent="0.3">
      <c r="B278" s="934"/>
      <c r="C278" s="913"/>
      <c r="D278" s="913">
        <v>2022</v>
      </c>
      <c r="E278" s="916">
        <f>E136</f>
        <v>0</v>
      </c>
      <c r="F278" s="916">
        <f t="shared" ref="F278:J278" si="84">F136</f>
        <v>0</v>
      </c>
      <c r="G278" s="916">
        <f t="shared" si="84"/>
        <v>80270000</v>
      </c>
      <c r="H278" s="916">
        <f t="shared" si="84"/>
        <v>19000000</v>
      </c>
      <c r="I278" s="916">
        <f t="shared" si="84"/>
        <v>80270000</v>
      </c>
      <c r="J278" s="931">
        <f t="shared" si="84"/>
        <v>18860000</v>
      </c>
      <c r="K278" s="930"/>
      <c r="L278" s="931">
        <v>18860000</v>
      </c>
    </row>
    <row r="279" spans="1:12" ht="17.25" x14ac:dyDescent="0.3">
      <c r="B279" s="935" t="s">
        <v>42</v>
      </c>
      <c r="C279" s="918"/>
      <c r="D279" s="917"/>
      <c r="E279" s="919">
        <f>E275+E276+E277+E278</f>
        <v>19000000</v>
      </c>
      <c r="F279" s="919">
        <f t="shared" ref="F279:L279" si="85">F275+F276+F277+F278</f>
        <v>0</v>
      </c>
      <c r="G279" s="919">
        <f t="shared" si="85"/>
        <v>330380000</v>
      </c>
      <c r="H279" s="919">
        <f t="shared" si="85"/>
        <v>57000000</v>
      </c>
      <c r="I279" s="919">
        <f t="shared" si="85"/>
        <v>330380000</v>
      </c>
      <c r="J279" s="919">
        <f t="shared" si="85"/>
        <v>54785000</v>
      </c>
      <c r="K279" s="920">
        <f t="shared" si="85"/>
        <v>0</v>
      </c>
      <c r="L279" s="919">
        <f t="shared" si="85"/>
        <v>54785000</v>
      </c>
    </row>
    <row r="280" spans="1:12" ht="69" x14ac:dyDescent="0.3">
      <c r="B280" s="936" t="s">
        <v>259</v>
      </c>
      <c r="C280" s="913"/>
      <c r="D280" s="921">
        <v>2019</v>
      </c>
      <c r="E280" s="916">
        <f>E152</f>
        <v>500000</v>
      </c>
      <c r="F280" s="916">
        <f t="shared" ref="F280:J280" si="86">F152</f>
        <v>0</v>
      </c>
      <c r="G280" s="916">
        <f t="shared" si="86"/>
        <v>0</v>
      </c>
      <c r="H280" s="916">
        <f t="shared" si="86"/>
        <v>0</v>
      </c>
      <c r="I280" s="916">
        <f t="shared" si="86"/>
        <v>0</v>
      </c>
      <c r="J280" s="931">
        <f t="shared" si="86"/>
        <v>0</v>
      </c>
      <c r="K280" s="930"/>
      <c r="L280" s="932"/>
    </row>
    <row r="281" spans="1:12" ht="17.25" x14ac:dyDescent="0.3">
      <c r="B281" s="934"/>
      <c r="C281" s="913"/>
      <c r="D281" s="913">
        <v>2020</v>
      </c>
      <c r="E281" s="916">
        <f>E153</f>
        <v>0</v>
      </c>
      <c r="F281" s="916">
        <f t="shared" ref="F281:J281" si="87">F153</f>
        <v>0</v>
      </c>
      <c r="G281" s="916">
        <f t="shared" si="87"/>
        <v>500000</v>
      </c>
      <c r="H281" s="916">
        <f t="shared" si="87"/>
        <v>500000</v>
      </c>
      <c r="I281" s="916">
        <f t="shared" si="87"/>
        <v>500000</v>
      </c>
      <c r="J281" s="931">
        <f t="shared" si="87"/>
        <v>500000</v>
      </c>
      <c r="K281" s="930"/>
      <c r="L281" s="931">
        <v>500000</v>
      </c>
    </row>
    <row r="282" spans="1:12" ht="17.25" x14ac:dyDescent="0.3">
      <c r="B282" s="934"/>
      <c r="C282" s="913"/>
      <c r="D282" s="913">
        <v>2021</v>
      </c>
      <c r="E282" s="916">
        <f>E154</f>
        <v>0</v>
      </c>
      <c r="F282" s="916">
        <f t="shared" ref="F282:J282" si="88">F154</f>
        <v>0</v>
      </c>
      <c r="G282" s="916">
        <f t="shared" si="88"/>
        <v>500000</v>
      </c>
      <c r="H282" s="916">
        <f t="shared" si="88"/>
        <v>500000</v>
      </c>
      <c r="I282" s="916">
        <f t="shared" si="88"/>
        <v>500000</v>
      </c>
      <c r="J282" s="931">
        <f t="shared" si="88"/>
        <v>498000</v>
      </c>
      <c r="K282" s="930"/>
      <c r="L282" s="931">
        <v>498000</v>
      </c>
    </row>
    <row r="283" spans="1:12" ht="17.25" x14ac:dyDescent="0.3">
      <c r="B283" s="934"/>
      <c r="C283" s="913"/>
      <c r="D283" s="913">
        <v>2022</v>
      </c>
      <c r="E283" s="916">
        <f>E155</f>
        <v>0</v>
      </c>
      <c r="F283" s="916">
        <f t="shared" ref="F283:J283" si="89">F155</f>
        <v>0</v>
      </c>
      <c r="G283" s="916">
        <f t="shared" si="89"/>
        <v>500000</v>
      </c>
      <c r="H283" s="916">
        <f t="shared" si="89"/>
        <v>500000</v>
      </c>
      <c r="I283" s="916">
        <f t="shared" si="89"/>
        <v>500000</v>
      </c>
      <c r="J283" s="931">
        <f t="shared" si="89"/>
        <v>525000</v>
      </c>
      <c r="K283" s="930"/>
      <c r="L283" s="931">
        <v>525000</v>
      </c>
    </row>
    <row r="284" spans="1:12" ht="17.25" x14ac:dyDescent="0.3">
      <c r="B284" s="935" t="s">
        <v>42</v>
      </c>
      <c r="C284" s="918"/>
      <c r="D284" s="918"/>
      <c r="E284" s="919">
        <f>E280+E281+E282+E283</f>
        <v>500000</v>
      </c>
      <c r="F284" s="919">
        <f t="shared" ref="F284" si="90">F280+F281+F282+F283</f>
        <v>0</v>
      </c>
      <c r="G284" s="919">
        <f t="shared" ref="G284" si="91">G280+G281+G282+G283</f>
        <v>1500000</v>
      </c>
      <c r="H284" s="919">
        <f t="shared" ref="H284" si="92">H280+H281+H282+H283</f>
        <v>1500000</v>
      </c>
      <c r="I284" s="919">
        <f t="shared" ref="I284" si="93">I280+I281+I282+I283</f>
        <v>1500000</v>
      </c>
      <c r="J284" s="919">
        <f t="shared" ref="J284" si="94">J280+J281+J282+J283</f>
        <v>1523000</v>
      </c>
      <c r="K284" s="613"/>
      <c r="L284" s="919">
        <f>L281+L282+L283</f>
        <v>1523000</v>
      </c>
    </row>
    <row r="285" spans="1:12" ht="34.5" x14ac:dyDescent="0.3">
      <c r="B285" s="936" t="s">
        <v>260</v>
      </c>
      <c r="C285" s="913"/>
      <c r="D285" s="921">
        <v>2019</v>
      </c>
      <c r="E285" s="916">
        <f>E180</f>
        <v>2080000</v>
      </c>
      <c r="F285" s="916">
        <f t="shared" ref="F285:J285" si="95">F180</f>
        <v>0</v>
      </c>
      <c r="G285" s="916">
        <f t="shared" si="95"/>
        <v>0</v>
      </c>
      <c r="H285" s="916">
        <f t="shared" si="95"/>
        <v>0</v>
      </c>
      <c r="I285" s="916">
        <f t="shared" si="95"/>
        <v>0</v>
      </c>
      <c r="J285" s="931">
        <f t="shared" si="95"/>
        <v>0</v>
      </c>
      <c r="K285" s="930"/>
      <c r="L285" s="932"/>
    </row>
    <row r="286" spans="1:12" ht="17.25" x14ac:dyDescent="0.3">
      <c r="B286" s="934"/>
      <c r="C286" s="913"/>
      <c r="D286" s="913">
        <v>2020</v>
      </c>
      <c r="E286" s="916">
        <f>E181</f>
        <v>0</v>
      </c>
      <c r="F286" s="916">
        <f t="shared" ref="F286:J286" si="96">F181</f>
        <v>0</v>
      </c>
      <c r="G286" s="916">
        <f t="shared" si="96"/>
        <v>8500000</v>
      </c>
      <c r="H286" s="916">
        <f t="shared" si="96"/>
        <v>2080000</v>
      </c>
      <c r="I286" s="916">
        <f t="shared" si="96"/>
        <v>8500000</v>
      </c>
      <c r="J286" s="931">
        <f t="shared" si="96"/>
        <v>4080000</v>
      </c>
      <c r="K286" s="930"/>
      <c r="L286" s="931">
        <v>4080000</v>
      </c>
    </row>
    <row r="287" spans="1:12" ht="17.25" x14ac:dyDescent="0.3">
      <c r="B287" s="934"/>
      <c r="C287" s="913"/>
      <c r="D287" s="913">
        <v>2021</v>
      </c>
      <c r="E287" s="916">
        <f>E182</f>
        <v>0</v>
      </c>
      <c r="F287" s="916">
        <f t="shared" ref="F287:J287" si="97">F182</f>
        <v>0</v>
      </c>
      <c r="G287" s="916">
        <f t="shared" si="97"/>
        <v>2080000</v>
      </c>
      <c r="H287" s="916">
        <f t="shared" si="97"/>
        <v>2080000</v>
      </c>
      <c r="I287" s="916">
        <f t="shared" si="97"/>
        <v>2080000</v>
      </c>
      <c r="J287" s="931">
        <f t="shared" si="97"/>
        <v>4063000</v>
      </c>
      <c r="K287" s="930"/>
      <c r="L287" s="931">
        <v>4063000</v>
      </c>
    </row>
    <row r="288" spans="1:12" ht="17.25" x14ac:dyDescent="0.3">
      <c r="B288" s="934"/>
      <c r="C288" s="913"/>
      <c r="D288" s="913">
        <v>2022</v>
      </c>
      <c r="E288" s="916">
        <f>E183</f>
        <v>0</v>
      </c>
      <c r="F288" s="916">
        <f t="shared" ref="F288:J288" si="98">F183</f>
        <v>0</v>
      </c>
      <c r="G288" s="916">
        <f t="shared" si="98"/>
        <v>2080000</v>
      </c>
      <c r="H288" s="916">
        <f t="shared" si="98"/>
        <v>2080000</v>
      </c>
      <c r="I288" s="916">
        <f t="shared" si="98"/>
        <v>2080000</v>
      </c>
      <c r="J288" s="931">
        <f t="shared" si="98"/>
        <v>4275000</v>
      </c>
      <c r="K288" s="930"/>
      <c r="L288" s="931">
        <v>4275000</v>
      </c>
    </row>
    <row r="289" spans="2:12" ht="17.25" x14ac:dyDescent="0.3">
      <c r="B289" s="937" t="s">
        <v>42</v>
      </c>
      <c r="C289" s="922"/>
      <c r="D289" s="922"/>
      <c r="E289" s="923">
        <f>E285+E286+E287+E288</f>
        <v>2080000</v>
      </c>
      <c r="F289" s="923">
        <f t="shared" ref="F289" si="99">F285+F286+F287+F288</f>
        <v>0</v>
      </c>
      <c r="G289" s="923">
        <f t="shared" ref="G289" si="100">G285+G286+G287+G288</f>
        <v>12660000</v>
      </c>
      <c r="H289" s="923">
        <f t="shared" ref="H289" si="101">H285+H286+H287+H288</f>
        <v>6240000</v>
      </c>
      <c r="I289" s="923">
        <f t="shared" ref="I289" si="102">I285+I286+I287+I288</f>
        <v>12660000</v>
      </c>
      <c r="J289" s="923">
        <f t="shared" ref="J289" si="103">J285+J286+J287+J288</f>
        <v>12418000</v>
      </c>
      <c r="K289" s="613"/>
      <c r="L289" s="923">
        <f>L286+L287+L288</f>
        <v>12418000</v>
      </c>
    </row>
    <row r="290" spans="2:12" ht="51.75" x14ac:dyDescent="0.3">
      <c r="B290" s="936" t="s">
        <v>261</v>
      </c>
      <c r="C290" s="913"/>
      <c r="D290" s="913">
        <v>2019</v>
      </c>
      <c r="E290" s="916">
        <f>E236</f>
        <v>10000</v>
      </c>
      <c r="F290" s="916">
        <f t="shared" ref="F290:J290" si="104">F236</f>
        <v>0</v>
      </c>
      <c r="G290" s="916">
        <f t="shared" si="104"/>
        <v>0</v>
      </c>
      <c r="H290" s="916">
        <f t="shared" si="104"/>
        <v>0</v>
      </c>
      <c r="I290" s="916">
        <f t="shared" si="104"/>
        <v>0</v>
      </c>
      <c r="J290" s="931">
        <f t="shared" si="104"/>
        <v>0</v>
      </c>
      <c r="K290" s="930"/>
      <c r="L290" s="932"/>
    </row>
    <row r="291" spans="2:12" ht="17.25" x14ac:dyDescent="0.3">
      <c r="B291" s="934"/>
      <c r="C291" s="913"/>
      <c r="D291" s="913">
        <v>2020</v>
      </c>
      <c r="E291" s="916"/>
      <c r="F291" s="916">
        <f t="shared" ref="F291:J291" si="105">F239</f>
        <v>0</v>
      </c>
      <c r="G291" s="916">
        <f t="shared" si="105"/>
        <v>80030000</v>
      </c>
      <c r="H291" s="916">
        <f t="shared" si="105"/>
        <v>10000</v>
      </c>
      <c r="I291" s="916">
        <f t="shared" si="105"/>
        <v>80030000</v>
      </c>
      <c r="J291" s="931">
        <f t="shared" si="105"/>
        <v>0</v>
      </c>
      <c r="K291" s="930"/>
      <c r="L291" s="931">
        <v>3000000</v>
      </c>
    </row>
    <row r="292" spans="2:12" ht="17.25" x14ac:dyDescent="0.3">
      <c r="B292" s="934"/>
      <c r="C292" s="913"/>
      <c r="D292" s="913">
        <v>2021</v>
      </c>
      <c r="E292" s="916">
        <f>E242</f>
        <v>0</v>
      </c>
      <c r="F292" s="916">
        <f t="shared" ref="F292:J292" si="106">F242</f>
        <v>0</v>
      </c>
      <c r="G292" s="916">
        <f t="shared" si="106"/>
        <v>86301000</v>
      </c>
      <c r="H292" s="916">
        <f t="shared" si="106"/>
        <v>10000</v>
      </c>
      <c r="I292" s="916">
        <f t="shared" si="106"/>
        <v>86301000</v>
      </c>
      <c r="J292" s="931">
        <f t="shared" si="106"/>
        <v>0</v>
      </c>
      <c r="K292" s="930"/>
      <c r="L292" s="931">
        <v>2987000</v>
      </c>
    </row>
    <row r="293" spans="2:12" ht="17.25" x14ac:dyDescent="0.3">
      <c r="B293" s="934"/>
      <c r="C293" s="913"/>
      <c r="D293" s="913">
        <v>2022</v>
      </c>
      <c r="E293" s="916">
        <f>E245</f>
        <v>0</v>
      </c>
      <c r="F293" s="916">
        <f t="shared" ref="F293:J293" si="107">F245</f>
        <v>0</v>
      </c>
      <c r="G293" s="916">
        <f t="shared" si="107"/>
        <v>10463000</v>
      </c>
      <c r="H293" s="916">
        <f t="shared" si="107"/>
        <v>10000</v>
      </c>
      <c r="I293" s="916">
        <f t="shared" si="107"/>
        <v>10463000</v>
      </c>
      <c r="J293" s="931">
        <f t="shared" si="107"/>
        <v>0</v>
      </c>
      <c r="K293" s="930"/>
      <c r="L293" s="931">
        <v>3143000</v>
      </c>
    </row>
    <row r="294" spans="2:12" ht="17.25" x14ac:dyDescent="0.3">
      <c r="B294" s="937" t="s">
        <v>42</v>
      </c>
      <c r="C294" s="922"/>
      <c r="D294" s="924"/>
      <c r="E294" s="925">
        <f>E290+E291+E292+E293</f>
        <v>10000</v>
      </c>
      <c r="F294" s="925">
        <f t="shared" ref="F294" si="108">F290+F291+F292+F293</f>
        <v>0</v>
      </c>
      <c r="G294" s="925">
        <f t="shared" ref="G294" si="109">G290+G291+G292+G293</f>
        <v>176794000</v>
      </c>
      <c r="H294" s="925">
        <f t="shared" ref="H294" si="110">H290+H291+H292+H293</f>
        <v>30000</v>
      </c>
      <c r="I294" s="925">
        <f t="shared" ref="I294" si="111">I290+I291+I292+I293</f>
        <v>176794000</v>
      </c>
      <c r="J294" s="925">
        <f t="shared" ref="J294:L294" si="112">J290+J291+J292+J293</f>
        <v>0</v>
      </c>
      <c r="K294" s="926">
        <f t="shared" si="112"/>
        <v>0</v>
      </c>
      <c r="L294" s="923">
        <f t="shared" si="112"/>
        <v>9130000</v>
      </c>
    </row>
    <row r="295" spans="2:12" ht="17.25" x14ac:dyDescent="0.3">
      <c r="B295" s="613"/>
      <c r="C295" s="613"/>
      <c r="D295" s="927"/>
      <c r="E295" s="928">
        <f>E279+E284+E289+E294</f>
        <v>21590000</v>
      </c>
      <c r="F295" s="928">
        <f t="shared" ref="F295:J295" si="113">F279+F284+F289+F294</f>
        <v>0</v>
      </c>
      <c r="G295" s="928">
        <f t="shared" si="113"/>
        <v>521334000</v>
      </c>
      <c r="H295" s="928">
        <f t="shared" si="113"/>
        <v>64770000</v>
      </c>
      <c r="I295" s="928">
        <f t="shared" si="113"/>
        <v>521334000</v>
      </c>
      <c r="J295" s="928">
        <f t="shared" si="113"/>
        <v>68726000</v>
      </c>
      <c r="K295" s="613"/>
      <c r="L295" s="916">
        <f>L279+L284+L289+L294</f>
        <v>77856000</v>
      </c>
    </row>
  </sheetData>
  <mergeCells count="123">
    <mergeCell ref="D266:D269"/>
    <mergeCell ref="D246:D248"/>
    <mergeCell ref="C249:D249"/>
    <mergeCell ref="A254:A265"/>
    <mergeCell ref="B254:B265"/>
    <mergeCell ref="D257:D258"/>
    <mergeCell ref="D260:D262"/>
    <mergeCell ref="A228:A231"/>
    <mergeCell ref="B228:B231"/>
    <mergeCell ref="C228:C231"/>
    <mergeCell ref="A236:A245"/>
    <mergeCell ref="B236:B245"/>
    <mergeCell ref="D237:D238"/>
    <mergeCell ref="D240:D242"/>
    <mergeCell ref="D243:D245"/>
    <mergeCell ref="D263:D265"/>
    <mergeCell ref="A221:A223"/>
    <mergeCell ref="B221:B223"/>
    <mergeCell ref="D212:D213"/>
    <mergeCell ref="A197:A200"/>
    <mergeCell ref="B197:B200"/>
    <mergeCell ref="C197:C200"/>
    <mergeCell ref="A206:A211"/>
    <mergeCell ref="B206:B211"/>
    <mergeCell ref="D206:D207"/>
    <mergeCell ref="D208:D209"/>
    <mergeCell ref="D210:D211"/>
    <mergeCell ref="C221:C223"/>
    <mergeCell ref="A180:A183"/>
    <mergeCell ref="B180:B183"/>
    <mergeCell ref="C180:C183"/>
    <mergeCell ref="A188:A191"/>
    <mergeCell ref="B188:B191"/>
    <mergeCell ref="C188:C191"/>
    <mergeCell ref="A166:A169"/>
    <mergeCell ref="B166:B169"/>
    <mergeCell ref="C166:C169"/>
    <mergeCell ref="A173:A176"/>
    <mergeCell ref="B173:B176"/>
    <mergeCell ref="C173:C176"/>
    <mergeCell ref="A150:C150"/>
    <mergeCell ref="A152:A155"/>
    <mergeCell ref="B152:B155"/>
    <mergeCell ref="C152:C155"/>
    <mergeCell ref="A159:A162"/>
    <mergeCell ref="B159:B162"/>
    <mergeCell ref="C159:C162"/>
    <mergeCell ref="D137:D139"/>
    <mergeCell ref="A143:C143"/>
    <mergeCell ref="A145:A148"/>
    <mergeCell ref="B145:B148"/>
    <mergeCell ref="C145:C148"/>
    <mergeCell ref="D119:D121"/>
    <mergeCell ref="A125:A136"/>
    <mergeCell ref="B125:B136"/>
    <mergeCell ref="D125:D127"/>
    <mergeCell ref="D128:D130"/>
    <mergeCell ref="D131:D133"/>
    <mergeCell ref="D134:D136"/>
    <mergeCell ref="C104:D104"/>
    <mergeCell ref="H104:K104"/>
    <mergeCell ref="A107:A118"/>
    <mergeCell ref="B107:B118"/>
    <mergeCell ref="D107:D109"/>
    <mergeCell ref="D110:D112"/>
    <mergeCell ref="D113:D115"/>
    <mergeCell ref="D116:D118"/>
    <mergeCell ref="A101:B101"/>
    <mergeCell ref="F101:G101"/>
    <mergeCell ref="A102:B102"/>
    <mergeCell ref="F102:G102"/>
    <mergeCell ref="A103:B103"/>
    <mergeCell ref="F103:G103"/>
    <mergeCell ref="A81:I81"/>
    <mergeCell ref="A82:I82"/>
    <mergeCell ref="A83:I83"/>
    <mergeCell ref="A88:I88"/>
    <mergeCell ref="A89:I89"/>
    <mergeCell ref="A93:A96"/>
    <mergeCell ref="B93:B96"/>
    <mergeCell ref="C93:C96"/>
    <mergeCell ref="B84:D84"/>
    <mergeCell ref="B85:D85"/>
    <mergeCell ref="G84:I85"/>
    <mergeCell ref="B86:F86"/>
    <mergeCell ref="A99:K99"/>
    <mergeCell ref="A68:G68"/>
    <mergeCell ref="A69:G69"/>
    <mergeCell ref="A70:G70"/>
    <mergeCell ref="A75:A78"/>
    <mergeCell ref="B75:B78"/>
    <mergeCell ref="C75:C78"/>
    <mergeCell ref="A55:A58"/>
    <mergeCell ref="C55:C58"/>
    <mergeCell ref="A63:A66"/>
    <mergeCell ref="B63:B66"/>
    <mergeCell ref="C63:C66"/>
    <mergeCell ref="B55:B57"/>
    <mergeCell ref="A41:A44"/>
    <mergeCell ref="B41:B44"/>
    <mergeCell ref="C41:C44"/>
    <mergeCell ref="A48:A51"/>
    <mergeCell ref="B48:B51"/>
    <mergeCell ref="C48:C51"/>
    <mergeCell ref="A26:A29"/>
    <mergeCell ref="B26:B29"/>
    <mergeCell ref="C26:C29"/>
    <mergeCell ref="A34:A37"/>
    <mergeCell ref="B34:B37"/>
    <mergeCell ref="C34:C37"/>
    <mergeCell ref="B11:G11"/>
    <mergeCell ref="B12:G12"/>
    <mergeCell ref="B13:G13"/>
    <mergeCell ref="B14:G14"/>
    <mergeCell ref="A18:A21"/>
    <mergeCell ref="B18:B21"/>
    <mergeCell ref="C18:C21"/>
    <mergeCell ref="A1:K1"/>
    <mergeCell ref="A2:C2"/>
    <mergeCell ref="A4:A7"/>
    <mergeCell ref="B4:B7"/>
    <mergeCell ref="C4:C7"/>
    <mergeCell ref="B10:F10"/>
  </mergeCells>
  <pageMargins left="0.11811023622047245" right="0.11811023622047245" top="0.15748031496062992" bottom="0.15748031496062992"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1"/>
  <sheetViews>
    <sheetView topLeftCell="A216" workbookViewId="0">
      <selection activeCell="B216" sqref="B216"/>
    </sheetView>
  </sheetViews>
  <sheetFormatPr defaultRowHeight="15" x14ac:dyDescent="0.25"/>
  <cols>
    <col min="1" max="1" width="9" customWidth="1"/>
    <col min="2" max="2" width="24.7109375" customWidth="1"/>
    <col min="3" max="3" width="16.42578125" customWidth="1"/>
    <col min="4" max="4" width="13.7109375" customWidth="1"/>
    <col min="5" max="5" width="15.42578125" customWidth="1"/>
    <col min="6" max="6" width="10.85546875" customWidth="1"/>
    <col min="7" max="7" width="15.85546875" customWidth="1"/>
    <col min="8" max="8" width="17.7109375" customWidth="1"/>
    <col min="9" max="9" width="16.42578125" customWidth="1"/>
    <col min="10" max="10" width="18.140625" customWidth="1"/>
  </cols>
  <sheetData>
    <row r="1" spans="1:10" ht="21" x14ac:dyDescent="0.35">
      <c r="A1" s="1300" t="s">
        <v>208</v>
      </c>
      <c r="B1" s="1300"/>
      <c r="C1" s="1300"/>
      <c r="D1" s="1300"/>
      <c r="E1" s="1300"/>
      <c r="F1" s="1300"/>
      <c r="G1" s="1300"/>
      <c r="H1" s="1300"/>
      <c r="I1" s="1300"/>
      <c r="J1" s="1300"/>
    </row>
    <row r="2" spans="1:10" ht="24" thickBot="1" x14ac:dyDescent="0.4">
      <c r="A2" s="1301" t="s">
        <v>249</v>
      </c>
      <c r="B2" s="1301"/>
      <c r="C2" s="1301"/>
    </row>
    <row r="3" spans="1:10" ht="38.25" thickBot="1" x14ac:dyDescent="0.35">
      <c r="A3" s="792" t="s">
        <v>175</v>
      </c>
      <c r="B3" s="793" t="s">
        <v>166</v>
      </c>
      <c r="C3" s="794" t="s">
        <v>199</v>
      </c>
      <c r="D3" s="641" t="s">
        <v>191</v>
      </c>
      <c r="E3" s="795" t="s">
        <v>190</v>
      </c>
      <c r="F3" s="795" t="s">
        <v>167</v>
      </c>
      <c r="G3" s="795" t="s">
        <v>11</v>
      </c>
      <c r="H3" s="795" t="s">
        <v>163</v>
      </c>
      <c r="I3" s="795" t="s">
        <v>72</v>
      </c>
      <c r="J3" s="796" t="s">
        <v>192</v>
      </c>
    </row>
    <row r="4" spans="1:10" ht="18.75" x14ac:dyDescent="0.3">
      <c r="A4" s="1293">
        <v>1</v>
      </c>
      <c r="B4" s="1302" t="s">
        <v>86</v>
      </c>
      <c r="C4" s="1304" t="s">
        <v>164</v>
      </c>
      <c r="D4" s="797">
        <v>2019</v>
      </c>
      <c r="E4" s="798">
        <v>100000</v>
      </c>
      <c r="F4" s="798"/>
      <c r="G4" s="797"/>
      <c r="H4" s="797"/>
      <c r="I4" s="797"/>
      <c r="J4" s="799"/>
    </row>
    <row r="5" spans="1:10" ht="18.75" x14ac:dyDescent="0.3">
      <c r="A5" s="1294"/>
      <c r="B5" s="1303"/>
      <c r="C5" s="1299"/>
      <c r="D5" s="788">
        <v>2020</v>
      </c>
      <c r="E5" s="751"/>
      <c r="F5" s="751"/>
      <c r="G5" s="751">
        <f>I5</f>
        <v>500000</v>
      </c>
      <c r="H5" s="751">
        <v>500000</v>
      </c>
      <c r="I5" s="751">
        <v>500000</v>
      </c>
      <c r="J5" s="753">
        <f>H5-I5</f>
        <v>0</v>
      </c>
    </row>
    <row r="6" spans="1:10" ht="18.75" x14ac:dyDescent="0.3">
      <c r="A6" s="1294"/>
      <c r="B6" s="1303"/>
      <c r="C6" s="1299"/>
      <c r="D6" s="788">
        <v>2021</v>
      </c>
      <c r="E6" s="751"/>
      <c r="F6" s="751"/>
      <c r="G6" s="751">
        <f t="shared" ref="G6:G7" si="0">I6</f>
        <v>500000</v>
      </c>
      <c r="H6" s="751">
        <v>500000</v>
      </c>
      <c r="I6" s="751">
        <v>500000</v>
      </c>
      <c r="J6" s="753">
        <f>H6-I6</f>
        <v>0</v>
      </c>
    </row>
    <row r="7" spans="1:10" ht="19.5" thickBot="1" x14ac:dyDescent="0.35">
      <c r="A7" s="1295"/>
      <c r="B7" s="1303"/>
      <c r="C7" s="1299"/>
      <c r="D7" s="800">
        <v>2022</v>
      </c>
      <c r="E7" s="801"/>
      <c r="F7" s="801"/>
      <c r="G7" s="801">
        <f t="shared" si="0"/>
        <v>500000</v>
      </c>
      <c r="H7" s="801">
        <v>500000</v>
      </c>
      <c r="I7" s="801">
        <v>500000</v>
      </c>
      <c r="J7" s="802">
        <f>H7-I7</f>
        <v>0</v>
      </c>
    </row>
    <row r="8" spans="1:10" ht="19.5" thickBot="1" x14ac:dyDescent="0.35">
      <c r="A8" s="803"/>
      <c r="B8" s="804"/>
      <c r="C8" s="805"/>
      <c r="D8" s="806" t="s">
        <v>42</v>
      </c>
      <c r="E8" s="807"/>
      <c r="F8" s="807"/>
      <c r="G8" s="807">
        <f>G5+G6+G7</f>
        <v>1500000</v>
      </c>
      <c r="H8" s="807">
        <f t="shared" ref="H8:J8" si="1">H5+H6+H7</f>
        <v>1500000</v>
      </c>
      <c r="I8" s="807">
        <f t="shared" si="1"/>
        <v>1500000</v>
      </c>
      <c r="J8" s="808">
        <f t="shared" si="1"/>
        <v>0</v>
      </c>
    </row>
    <row r="9" spans="1:10" ht="15.75" customHeight="1" x14ac:dyDescent="0.3">
      <c r="A9" s="630"/>
      <c r="B9" s="630"/>
      <c r="C9" s="12"/>
      <c r="D9" s="12"/>
      <c r="E9" s="12"/>
      <c r="F9" s="12"/>
      <c r="G9" s="12"/>
      <c r="H9" s="12"/>
      <c r="I9" s="12"/>
      <c r="J9" s="12"/>
    </row>
    <row r="10" spans="1:10" ht="15.75" customHeight="1" x14ac:dyDescent="0.3">
      <c r="A10" s="809" t="s">
        <v>222</v>
      </c>
      <c r="B10" s="1292" t="s">
        <v>223</v>
      </c>
      <c r="C10" s="1292"/>
      <c r="D10" s="1292"/>
      <c r="E10" s="1292"/>
      <c r="F10" s="1292"/>
      <c r="G10" s="810"/>
      <c r="H10" s="12"/>
      <c r="I10" s="12"/>
      <c r="J10" s="12"/>
    </row>
    <row r="11" spans="1:10" ht="15.75" customHeight="1" x14ac:dyDescent="0.3">
      <c r="A11" s="809" t="s">
        <v>229</v>
      </c>
      <c r="B11" s="1292" t="s">
        <v>224</v>
      </c>
      <c r="C11" s="1292"/>
      <c r="D11" s="1292"/>
      <c r="E11" s="1292"/>
      <c r="F11" s="1292"/>
      <c r="G11" s="1292"/>
      <c r="H11" s="12"/>
      <c r="I11" s="12"/>
      <c r="J11" s="12"/>
    </row>
    <row r="12" spans="1:10" ht="16.5" customHeight="1" x14ac:dyDescent="0.3">
      <c r="A12" s="811" t="s">
        <v>242</v>
      </c>
      <c r="B12" s="1292" t="s">
        <v>225</v>
      </c>
      <c r="C12" s="1292"/>
      <c r="D12" s="1292"/>
      <c r="E12" s="1292"/>
      <c r="F12" s="1292"/>
      <c r="G12" s="1292"/>
      <c r="H12" s="12"/>
      <c r="I12" s="12"/>
      <c r="J12" s="12"/>
    </row>
    <row r="13" spans="1:10" ht="18.75" x14ac:dyDescent="0.3">
      <c r="A13" s="809" t="s">
        <v>226</v>
      </c>
      <c r="B13" s="1292" t="s">
        <v>227</v>
      </c>
      <c r="C13" s="1292"/>
      <c r="D13" s="1292"/>
      <c r="E13" s="1292"/>
      <c r="F13" s="1292"/>
      <c r="G13" s="1292"/>
      <c r="H13" s="12"/>
      <c r="I13" s="12"/>
      <c r="J13" s="12"/>
    </row>
    <row r="14" spans="1:10" ht="18.75" x14ac:dyDescent="0.3">
      <c r="A14" s="630"/>
      <c r="B14" s="1292" t="s">
        <v>228</v>
      </c>
      <c r="C14" s="1292"/>
      <c r="D14" s="1292"/>
      <c r="E14" s="1292"/>
      <c r="F14" s="1292"/>
      <c r="G14" s="1292"/>
      <c r="H14" s="12"/>
      <c r="I14" s="12"/>
      <c r="J14" s="12"/>
    </row>
    <row r="15" spans="1:10" x14ac:dyDescent="0.25">
      <c r="A15" s="739"/>
      <c r="B15" s="739"/>
    </row>
    <row r="16" spans="1:10" ht="15.75" thickBot="1" x14ac:dyDescent="0.3">
      <c r="A16" s="739"/>
      <c r="B16" s="739"/>
    </row>
    <row r="17" spans="1:10" ht="30.75" customHeight="1" thickBot="1" x14ac:dyDescent="0.35">
      <c r="A17" s="812" t="s">
        <v>175</v>
      </c>
      <c r="B17" s="813" t="s">
        <v>166</v>
      </c>
      <c r="C17" s="794" t="s">
        <v>199</v>
      </c>
      <c r="D17" s="785" t="s">
        <v>191</v>
      </c>
      <c r="E17" s="814" t="s">
        <v>190</v>
      </c>
      <c r="F17" s="814" t="s">
        <v>167</v>
      </c>
      <c r="G17" s="814" t="s">
        <v>11</v>
      </c>
      <c r="H17" s="814" t="s">
        <v>163</v>
      </c>
      <c r="I17" s="814" t="s">
        <v>72</v>
      </c>
      <c r="J17" s="814" t="s">
        <v>192</v>
      </c>
    </row>
    <row r="18" spans="1:10" ht="27.75" customHeight="1" x14ac:dyDescent="0.3">
      <c r="A18" s="1293">
        <v>2</v>
      </c>
      <c r="B18" s="1296" t="s">
        <v>243</v>
      </c>
      <c r="C18" s="1298" t="s">
        <v>164</v>
      </c>
      <c r="D18" s="750">
        <v>2019</v>
      </c>
      <c r="E18" s="751">
        <v>2000</v>
      </c>
      <c r="F18" s="751"/>
      <c r="G18" s="750"/>
      <c r="H18" s="750"/>
      <c r="I18" s="750"/>
      <c r="J18" s="750"/>
    </row>
    <row r="19" spans="1:10" ht="19.5" customHeight="1" x14ac:dyDescent="0.3">
      <c r="A19" s="1294"/>
      <c r="B19" s="1297"/>
      <c r="C19" s="1299"/>
      <c r="D19" s="788">
        <v>2020</v>
      </c>
      <c r="E19" s="751">
        <f>E27+E35+E56</f>
        <v>0</v>
      </c>
      <c r="F19" s="751">
        <f t="shared" ref="F19:J21" si="2">F27+F35+F56</f>
        <v>19000</v>
      </c>
      <c r="G19" s="751">
        <f t="shared" si="2"/>
        <v>60000000</v>
      </c>
      <c r="H19" s="751">
        <f t="shared" si="2"/>
        <v>1720000</v>
      </c>
      <c r="I19" s="751">
        <f t="shared" si="2"/>
        <v>60000000</v>
      </c>
      <c r="J19" s="753">
        <f t="shared" si="2"/>
        <v>-58280000</v>
      </c>
    </row>
    <row r="20" spans="1:10" ht="21" customHeight="1" x14ac:dyDescent="0.3">
      <c r="A20" s="1294"/>
      <c r="B20" s="1297"/>
      <c r="C20" s="1299"/>
      <c r="D20" s="788">
        <v>2021</v>
      </c>
      <c r="E20" s="751">
        <f>E28+E36+E57</f>
        <v>0</v>
      </c>
      <c r="F20" s="751">
        <f t="shared" si="2"/>
        <v>21000</v>
      </c>
      <c r="G20" s="751">
        <f t="shared" si="2"/>
        <v>65000000</v>
      </c>
      <c r="H20" s="751">
        <f t="shared" si="2"/>
        <v>1720000</v>
      </c>
      <c r="I20" s="751">
        <f t="shared" si="2"/>
        <v>65000000</v>
      </c>
      <c r="J20" s="753">
        <f t="shared" si="2"/>
        <v>-63280000</v>
      </c>
    </row>
    <row r="21" spans="1:10" ht="42.75" customHeight="1" thickBot="1" x14ac:dyDescent="0.35">
      <c r="A21" s="1295"/>
      <c r="B21" s="1297"/>
      <c r="C21" s="1299"/>
      <c r="D21" s="800">
        <v>2022</v>
      </c>
      <c r="E21" s="801">
        <f>E29+E37+E58</f>
        <v>0</v>
      </c>
      <c r="F21" s="801">
        <f t="shared" si="2"/>
        <v>10000</v>
      </c>
      <c r="G21" s="801">
        <f t="shared" si="2"/>
        <v>30000000</v>
      </c>
      <c r="H21" s="801">
        <f t="shared" si="2"/>
        <v>2720000</v>
      </c>
      <c r="I21" s="801">
        <f t="shared" si="2"/>
        <v>30000000</v>
      </c>
      <c r="J21" s="802">
        <f t="shared" si="2"/>
        <v>-27280000</v>
      </c>
    </row>
    <row r="22" spans="1:10" ht="23.25" customHeight="1" thickBot="1" x14ac:dyDescent="0.35">
      <c r="A22" s="815"/>
      <c r="B22" s="816"/>
      <c r="C22" s="817"/>
      <c r="D22" s="806" t="s">
        <v>42</v>
      </c>
      <c r="E22" s="807"/>
      <c r="F22" s="807"/>
      <c r="G22" s="807">
        <f>G19+G20+G21</f>
        <v>155000000</v>
      </c>
      <c r="H22" s="807">
        <f t="shared" ref="H22:J22" si="3">H19+H20+H21</f>
        <v>6160000</v>
      </c>
      <c r="I22" s="807">
        <f t="shared" si="3"/>
        <v>155000000</v>
      </c>
      <c r="J22" s="808">
        <f t="shared" si="3"/>
        <v>-148840000</v>
      </c>
    </row>
    <row r="23" spans="1:10" x14ac:dyDescent="0.25">
      <c r="A23" s="739"/>
      <c r="B23" s="739"/>
      <c r="C23" s="6"/>
    </row>
    <row r="24" spans="1:10" ht="15.75" thickBot="1" x14ac:dyDescent="0.3">
      <c r="A24" s="739"/>
      <c r="B24" s="739"/>
      <c r="C24" s="6"/>
    </row>
    <row r="25" spans="1:10" ht="38.25" thickBot="1" x14ac:dyDescent="0.35">
      <c r="A25" s="812"/>
      <c r="B25" s="818" t="s">
        <v>166</v>
      </c>
      <c r="C25" s="819" t="s">
        <v>199</v>
      </c>
      <c r="D25" s="820" t="s">
        <v>191</v>
      </c>
      <c r="E25" s="748" t="s">
        <v>190</v>
      </c>
      <c r="F25" s="748" t="s">
        <v>167</v>
      </c>
      <c r="G25" s="748" t="s">
        <v>11</v>
      </c>
      <c r="H25" s="748" t="s">
        <v>163</v>
      </c>
      <c r="I25" s="748" t="s">
        <v>72</v>
      </c>
      <c r="J25" s="749" t="s">
        <v>192</v>
      </c>
    </row>
    <row r="26" spans="1:10" ht="18.75" x14ac:dyDescent="0.3">
      <c r="A26" s="1293" t="s">
        <v>194</v>
      </c>
      <c r="B26" s="1311" t="s">
        <v>216</v>
      </c>
      <c r="C26" s="1314" t="s">
        <v>164</v>
      </c>
      <c r="D26" s="35">
        <v>2019</v>
      </c>
      <c r="E26" s="821">
        <v>2000</v>
      </c>
      <c r="F26" s="821"/>
      <c r="G26" s="35"/>
      <c r="H26" s="35"/>
      <c r="I26" s="35"/>
      <c r="J26" s="822"/>
    </row>
    <row r="27" spans="1:10" ht="18.75" x14ac:dyDescent="0.3">
      <c r="A27" s="1294"/>
      <c r="B27" s="1312"/>
      <c r="C27" s="1315"/>
      <c r="D27" s="788">
        <v>2020</v>
      </c>
      <c r="E27" s="751"/>
      <c r="F27" s="751">
        <v>4000</v>
      </c>
      <c r="G27" s="751">
        <f>I27</f>
        <v>10000000</v>
      </c>
      <c r="H27" s="751">
        <v>1320000</v>
      </c>
      <c r="I27" s="751">
        <v>10000000</v>
      </c>
      <c r="J27" s="753">
        <f>H27-I27</f>
        <v>-8680000</v>
      </c>
    </row>
    <row r="28" spans="1:10" ht="18.75" x14ac:dyDescent="0.3">
      <c r="A28" s="1294"/>
      <c r="B28" s="1312"/>
      <c r="C28" s="1315"/>
      <c r="D28" s="788">
        <v>2021</v>
      </c>
      <c r="E28" s="751"/>
      <c r="F28" s="751">
        <v>6000</v>
      </c>
      <c r="G28" s="751">
        <f>I28</f>
        <v>20000000</v>
      </c>
      <c r="H28" s="751">
        <v>1520000</v>
      </c>
      <c r="I28" s="751">
        <v>20000000</v>
      </c>
      <c r="J28" s="753">
        <f>H28-I28</f>
        <v>-18480000</v>
      </c>
    </row>
    <row r="29" spans="1:10" ht="19.5" thickBot="1" x14ac:dyDescent="0.35">
      <c r="A29" s="1295"/>
      <c r="B29" s="1313"/>
      <c r="C29" s="1316"/>
      <c r="D29" s="788">
        <v>2022</v>
      </c>
      <c r="E29" s="751"/>
      <c r="F29" s="751"/>
      <c r="G29" s="751">
        <f>I29</f>
        <v>0</v>
      </c>
      <c r="H29" s="751"/>
      <c r="I29" s="751"/>
      <c r="J29" s="753">
        <f>H29-I29</f>
        <v>0</v>
      </c>
    </row>
    <row r="30" spans="1:10" ht="19.5" thickBot="1" x14ac:dyDescent="0.35">
      <c r="A30" s="815"/>
      <c r="B30" s="823"/>
      <c r="C30" s="824"/>
      <c r="D30" s="772" t="s">
        <v>42</v>
      </c>
      <c r="E30" s="773"/>
      <c r="F30" s="773">
        <f>SUM(F27:F29)</f>
        <v>10000</v>
      </c>
      <c r="G30" s="773">
        <f>G27+G28+G29</f>
        <v>30000000</v>
      </c>
      <c r="H30" s="773">
        <f t="shared" ref="H30:J30" si="4">H27+H28+H29</f>
        <v>2840000</v>
      </c>
      <c r="I30" s="773">
        <f t="shared" si="4"/>
        <v>30000000</v>
      </c>
      <c r="J30" s="774">
        <f t="shared" si="4"/>
        <v>-27160000</v>
      </c>
    </row>
    <row r="31" spans="1:10" x14ac:dyDescent="0.25">
      <c r="A31" s="739"/>
      <c r="B31" s="739"/>
      <c r="C31" s="6"/>
    </row>
    <row r="32" spans="1:10" ht="33" customHeight="1" thickBot="1" x14ac:dyDescent="0.3">
      <c r="A32" s="739"/>
      <c r="B32" s="739"/>
      <c r="C32" s="6"/>
    </row>
    <row r="33" spans="1:10" ht="37.5" x14ac:dyDescent="0.3">
      <c r="A33" s="745"/>
      <c r="B33" s="746" t="s">
        <v>166</v>
      </c>
      <c r="C33" s="747" t="s">
        <v>199</v>
      </c>
      <c r="D33" s="748" t="s">
        <v>191</v>
      </c>
      <c r="E33" s="748" t="s">
        <v>190</v>
      </c>
      <c r="F33" s="748" t="s">
        <v>167</v>
      </c>
      <c r="G33" s="748" t="s">
        <v>11</v>
      </c>
      <c r="H33" s="748" t="s">
        <v>163</v>
      </c>
      <c r="I33" s="748" t="s">
        <v>72</v>
      </c>
      <c r="J33" s="749" t="s">
        <v>192</v>
      </c>
    </row>
    <row r="34" spans="1:10" ht="18.75" x14ac:dyDescent="0.3">
      <c r="A34" s="1310" t="s">
        <v>195</v>
      </c>
      <c r="B34" s="1317" t="s">
        <v>193</v>
      </c>
      <c r="C34" s="1309" t="s">
        <v>164</v>
      </c>
      <c r="D34" s="750">
        <v>2019</v>
      </c>
      <c r="E34" s="751">
        <f>E41+E48</f>
        <v>0</v>
      </c>
      <c r="F34" s="751"/>
      <c r="G34" s="750"/>
      <c r="H34" s="750"/>
      <c r="I34" s="750"/>
      <c r="J34" s="752"/>
    </row>
    <row r="35" spans="1:10" ht="18.75" x14ac:dyDescent="0.3">
      <c r="A35" s="1310"/>
      <c r="B35" s="1317"/>
      <c r="C35" s="1309"/>
      <c r="D35" s="750">
        <v>2020</v>
      </c>
      <c r="E35" s="751">
        <f>E42+E49</f>
        <v>0</v>
      </c>
      <c r="F35" s="751">
        <f>F42+F49</f>
        <v>5000</v>
      </c>
      <c r="G35" s="751">
        <f>I35</f>
        <v>15000000</v>
      </c>
      <c r="H35" s="751">
        <f t="shared" ref="H35:I37" si="5">H42+H49</f>
        <v>200000</v>
      </c>
      <c r="I35" s="751">
        <f t="shared" si="5"/>
        <v>15000000</v>
      </c>
      <c r="J35" s="753">
        <f>H35-I35</f>
        <v>-14800000</v>
      </c>
    </row>
    <row r="36" spans="1:10" ht="18.75" x14ac:dyDescent="0.3">
      <c r="A36" s="1310"/>
      <c r="B36" s="1317"/>
      <c r="C36" s="1309"/>
      <c r="D36" s="750">
        <v>2021</v>
      </c>
      <c r="E36" s="751">
        <f>E43+E50</f>
        <v>0</v>
      </c>
      <c r="F36" s="751">
        <f>F43+F50</f>
        <v>15000</v>
      </c>
      <c r="G36" s="751">
        <f>I36</f>
        <v>45000000</v>
      </c>
      <c r="H36" s="751">
        <f t="shared" si="5"/>
        <v>200000</v>
      </c>
      <c r="I36" s="751">
        <f t="shared" si="5"/>
        <v>45000000</v>
      </c>
      <c r="J36" s="753">
        <f>H36-I36</f>
        <v>-44800000</v>
      </c>
    </row>
    <row r="37" spans="1:10" ht="18.75" x14ac:dyDescent="0.3">
      <c r="A37" s="1310"/>
      <c r="B37" s="1317"/>
      <c r="C37" s="1309"/>
      <c r="D37" s="750">
        <v>2022</v>
      </c>
      <c r="E37" s="751">
        <f>E44+E51</f>
        <v>0</v>
      </c>
      <c r="F37" s="751">
        <f>F44+F51</f>
        <v>10000</v>
      </c>
      <c r="G37" s="751">
        <f>I37</f>
        <v>30000000</v>
      </c>
      <c r="H37" s="751">
        <f>H44+H51</f>
        <v>2720000</v>
      </c>
      <c r="I37" s="751">
        <f t="shared" si="5"/>
        <v>30000000</v>
      </c>
      <c r="J37" s="753">
        <f>H37-I37</f>
        <v>-27280000</v>
      </c>
    </row>
    <row r="38" spans="1:10" ht="19.5" thickBot="1" x14ac:dyDescent="0.35">
      <c r="A38" s="759"/>
      <c r="B38" s="825"/>
      <c r="C38" s="826"/>
      <c r="D38" s="772" t="s">
        <v>42</v>
      </c>
      <c r="E38" s="773"/>
      <c r="F38" s="773">
        <f>SUM(F35:F37)</f>
        <v>30000</v>
      </c>
      <c r="G38" s="773">
        <f>G35+G36+G37</f>
        <v>90000000</v>
      </c>
      <c r="H38" s="773">
        <f t="shared" ref="H38:J38" si="6">H35+H36+H37</f>
        <v>3120000</v>
      </c>
      <c r="I38" s="773">
        <f t="shared" si="6"/>
        <v>90000000</v>
      </c>
      <c r="J38" s="774">
        <f t="shared" si="6"/>
        <v>-86880000</v>
      </c>
    </row>
    <row r="39" spans="1:10" ht="15.75" thickBot="1" x14ac:dyDescent="0.3">
      <c r="A39" s="739"/>
      <c r="B39" s="739"/>
      <c r="C39" s="6"/>
    </row>
    <row r="40" spans="1:10" ht="37.5" x14ac:dyDescent="0.3">
      <c r="A40" s="745"/>
      <c r="B40" s="746" t="s">
        <v>166</v>
      </c>
      <c r="C40" s="747" t="s">
        <v>199</v>
      </c>
      <c r="D40" s="748" t="s">
        <v>191</v>
      </c>
      <c r="E40" s="748" t="s">
        <v>190</v>
      </c>
      <c r="F40" s="748" t="s">
        <v>167</v>
      </c>
      <c r="G40" s="748" t="s">
        <v>11</v>
      </c>
      <c r="H40" s="748" t="s">
        <v>163</v>
      </c>
      <c r="I40" s="748" t="s">
        <v>72</v>
      </c>
      <c r="J40" s="749" t="s">
        <v>192</v>
      </c>
    </row>
    <row r="41" spans="1:10" ht="18.75" x14ac:dyDescent="0.3">
      <c r="A41" s="1305" t="s">
        <v>218</v>
      </c>
      <c r="B41" s="1317" t="s">
        <v>244</v>
      </c>
      <c r="C41" s="1309" t="s">
        <v>164</v>
      </c>
      <c r="D41" s="750">
        <v>2019</v>
      </c>
      <c r="E41" s="751"/>
      <c r="F41" s="751"/>
      <c r="G41" s="750"/>
      <c r="H41" s="750"/>
      <c r="I41" s="750"/>
      <c r="J41" s="752"/>
    </row>
    <row r="42" spans="1:10" ht="18.75" x14ac:dyDescent="0.3">
      <c r="A42" s="1305"/>
      <c r="B42" s="1322"/>
      <c r="C42" s="1309"/>
      <c r="D42" s="750">
        <v>2020</v>
      </c>
      <c r="E42" s="751"/>
      <c r="F42" s="751">
        <v>5000</v>
      </c>
      <c r="G42" s="751">
        <f>I42</f>
        <v>15000000</v>
      </c>
      <c r="H42" s="751">
        <v>200000</v>
      </c>
      <c r="I42" s="751">
        <v>15000000</v>
      </c>
      <c r="J42" s="753">
        <f>H42-I42</f>
        <v>-14800000</v>
      </c>
    </row>
    <row r="43" spans="1:10" ht="18.75" x14ac:dyDescent="0.3">
      <c r="A43" s="1305"/>
      <c r="B43" s="1322"/>
      <c r="C43" s="1309"/>
      <c r="D43" s="750">
        <v>2021</v>
      </c>
      <c r="E43" s="751"/>
      <c r="F43" s="751">
        <v>7000</v>
      </c>
      <c r="G43" s="751">
        <f>I43</f>
        <v>21000000</v>
      </c>
      <c r="H43" s="751">
        <v>100000</v>
      </c>
      <c r="I43" s="751">
        <v>21000000</v>
      </c>
      <c r="J43" s="753">
        <f>H43-I43</f>
        <v>-20900000</v>
      </c>
    </row>
    <row r="44" spans="1:10" ht="18.75" x14ac:dyDescent="0.3">
      <c r="A44" s="1305"/>
      <c r="B44" s="1322"/>
      <c r="C44" s="1309"/>
      <c r="D44" s="750">
        <v>2022</v>
      </c>
      <c r="E44" s="751"/>
      <c r="F44" s="751"/>
      <c r="G44" s="751">
        <f>I44</f>
        <v>0</v>
      </c>
      <c r="H44" s="751"/>
      <c r="I44" s="751"/>
      <c r="J44" s="753">
        <f>H44-I44</f>
        <v>0</v>
      </c>
    </row>
    <row r="45" spans="1:10" ht="19.5" thickBot="1" x14ac:dyDescent="0.35">
      <c r="A45" s="759"/>
      <c r="B45" s="825"/>
      <c r="C45" s="826"/>
      <c r="D45" s="772" t="s">
        <v>42</v>
      </c>
      <c r="E45" s="773"/>
      <c r="F45" s="773">
        <f>SUM(F42:F44)</f>
        <v>12000</v>
      </c>
      <c r="G45" s="773">
        <f>G42+G43+G44</f>
        <v>36000000</v>
      </c>
      <c r="H45" s="773">
        <f t="shared" ref="H45:J45" si="7">H42+H43+H44</f>
        <v>300000</v>
      </c>
      <c r="I45" s="773">
        <f t="shared" si="7"/>
        <v>36000000</v>
      </c>
      <c r="J45" s="774">
        <f t="shared" si="7"/>
        <v>-35700000</v>
      </c>
    </row>
    <row r="46" spans="1:10" ht="15.75" thickBot="1" x14ac:dyDescent="0.3">
      <c r="A46" s="739"/>
      <c r="B46" s="739"/>
      <c r="C46" s="6"/>
    </row>
    <row r="47" spans="1:10" ht="37.5" x14ac:dyDescent="0.3">
      <c r="A47" s="745"/>
      <c r="B47" s="746" t="s">
        <v>166</v>
      </c>
      <c r="C47" s="747" t="s">
        <v>199</v>
      </c>
      <c r="D47" s="748" t="s">
        <v>191</v>
      </c>
      <c r="E47" s="748" t="s">
        <v>190</v>
      </c>
      <c r="F47" s="748" t="s">
        <v>167</v>
      </c>
      <c r="G47" s="748" t="s">
        <v>11</v>
      </c>
      <c r="H47" s="748" t="s">
        <v>163</v>
      </c>
      <c r="I47" s="748" t="s">
        <v>72</v>
      </c>
      <c r="J47" s="749" t="s">
        <v>192</v>
      </c>
    </row>
    <row r="48" spans="1:10" ht="18.75" x14ac:dyDescent="0.3">
      <c r="A48" s="1310" t="s">
        <v>219</v>
      </c>
      <c r="B48" s="1317" t="s">
        <v>245</v>
      </c>
      <c r="C48" s="1309" t="s">
        <v>164</v>
      </c>
      <c r="D48" s="750">
        <v>2019</v>
      </c>
      <c r="E48" s="751"/>
      <c r="F48" s="751"/>
      <c r="G48" s="750"/>
      <c r="H48" s="750"/>
      <c r="I48" s="750"/>
      <c r="J48" s="752"/>
    </row>
    <row r="49" spans="1:10" ht="18.75" x14ac:dyDescent="0.3">
      <c r="A49" s="1310"/>
      <c r="B49" s="1317"/>
      <c r="C49" s="1309"/>
      <c r="D49" s="750">
        <v>2020</v>
      </c>
      <c r="E49" s="751"/>
      <c r="F49" s="751"/>
      <c r="G49" s="751">
        <f>I49</f>
        <v>0</v>
      </c>
      <c r="H49" s="751"/>
      <c r="I49" s="751"/>
      <c r="J49" s="753">
        <f>H49-I49</f>
        <v>0</v>
      </c>
    </row>
    <row r="50" spans="1:10" ht="18.75" x14ac:dyDescent="0.3">
      <c r="A50" s="1310"/>
      <c r="B50" s="1317"/>
      <c r="C50" s="1309"/>
      <c r="D50" s="750">
        <v>2021</v>
      </c>
      <c r="E50" s="751"/>
      <c r="F50" s="751">
        <v>8000</v>
      </c>
      <c r="G50" s="751">
        <f>I50</f>
        <v>24000000</v>
      </c>
      <c r="H50" s="751">
        <v>100000</v>
      </c>
      <c r="I50" s="751">
        <v>24000000</v>
      </c>
      <c r="J50" s="753">
        <f>H50-I50</f>
        <v>-23900000</v>
      </c>
    </row>
    <row r="51" spans="1:10" ht="18.75" x14ac:dyDescent="0.3">
      <c r="A51" s="1310"/>
      <c r="B51" s="1317"/>
      <c r="C51" s="1309"/>
      <c r="D51" s="750">
        <v>2022</v>
      </c>
      <c r="E51" s="751"/>
      <c r="F51" s="751">
        <v>10000</v>
      </c>
      <c r="G51" s="751">
        <f>I51</f>
        <v>30000000</v>
      </c>
      <c r="H51" s="751">
        <v>2720000</v>
      </c>
      <c r="I51" s="751">
        <v>30000000</v>
      </c>
      <c r="J51" s="753">
        <f>H51-I51</f>
        <v>-27280000</v>
      </c>
    </row>
    <row r="52" spans="1:10" ht="19.5" thickBot="1" x14ac:dyDescent="0.35">
      <c r="A52" s="759"/>
      <c r="B52" s="825"/>
      <c r="C52" s="826"/>
      <c r="D52" s="772" t="s">
        <v>42</v>
      </c>
      <c r="E52" s="773">
        <f>E48+E49+E50+E51</f>
        <v>0</v>
      </c>
      <c r="F52" s="773">
        <f>F48+F49+F50+F51</f>
        <v>18000</v>
      </c>
      <c r="G52" s="773">
        <f>G49+G50+G51</f>
        <v>54000000</v>
      </c>
      <c r="H52" s="773">
        <f t="shared" ref="H52:J52" si="8">H49+H50+H51</f>
        <v>2820000</v>
      </c>
      <c r="I52" s="773">
        <f t="shared" si="8"/>
        <v>54000000</v>
      </c>
      <c r="J52" s="774">
        <f t="shared" si="8"/>
        <v>-51180000</v>
      </c>
    </row>
    <row r="53" spans="1:10" ht="15.75" thickBot="1" x14ac:dyDescent="0.3">
      <c r="A53" s="739"/>
      <c r="B53" s="739"/>
      <c r="C53" s="6"/>
    </row>
    <row r="54" spans="1:10" ht="25.5" customHeight="1" x14ac:dyDescent="0.3">
      <c r="A54" s="745"/>
      <c r="B54" s="746" t="s">
        <v>166</v>
      </c>
      <c r="C54" s="747" t="s">
        <v>199</v>
      </c>
      <c r="D54" s="748" t="s">
        <v>191</v>
      </c>
      <c r="E54" s="748" t="s">
        <v>190</v>
      </c>
      <c r="F54" s="748" t="s">
        <v>167</v>
      </c>
      <c r="G54" s="748" t="s">
        <v>11</v>
      </c>
      <c r="H54" s="748" t="s">
        <v>163</v>
      </c>
      <c r="I54" s="748" t="s">
        <v>72</v>
      </c>
      <c r="J54" s="749" t="s">
        <v>192</v>
      </c>
    </row>
    <row r="55" spans="1:10" ht="18.75" x14ac:dyDescent="0.3">
      <c r="A55" s="1310">
        <v>3</v>
      </c>
      <c r="B55" s="1317" t="s">
        <v>217</v>
      </c>
      <c r="C55" s="1309" t="s">
        <v>164</v>
      </c>
      <c r="D55" s="750">
        <v>2019</v>
      </c>
      <c r="E55" s="751"/>
      <c r="F55" s="751"/>
      <c r="G55" s="750"/>
      <c r="H55" s="750"/>
      <c r="I55" s="750"/>
      <c r="J55" s="752"/>
    </row>
    <row r="56" spans="1:10" ht="18.75" x14ac:dyDescent="0.3">
      <c r="A56" s="1310"/>
      <c r="B56" s="1317"/>
      <c r="C56" s="1309"/>
      <c r="D56" s="750">
        <v>2020</v>
      </c>
      <c r="E56" s="751"/>
      <c r="F56" s="751">
        <v>10000</v>
      </c>
      <c r="G56" s="751">
        <f>I56</f>
        <v>35000000</v>
      </c>
      <c r="H56" s="751">
        <v>200000</v>
      </c>
      <c r="I56" s="751">
        <v>35000000</v>
      </c>
      <c r="J56" s="753">
        <f>H56-I56</f>
        <v>-34800000</v>
      </c>
    </row>
    <row r="57" spans="1:10" ht="18.75" x14ac:dyDescent="0.3">
      <c r="A57" s="1310"/>
      <c r="B57" s="1317"/>
      <c r="C57" s="1309"/>
      <c r="D57" s="750">
        <v>2021</v>
      </c>
      <c r="E57" s="751"/>
      <c r="F57" s="751"/>
      <c r="G57" s="751">
        <f>I57</f>
        <v>0</v>
      </c>
      <c r="H57" s="751"/>
      <c r="I57" s="751"/>
      <c r="J57" s="753">
        <f>H57-I57</f>
        <v>0</v>
      </c>
    </row>
    <row r="58" spans="1:10" ht="11.25" customHeight="1" x14ac:dyDescent="0.3">
      <c r="A58" s="1310"/>
      <c r="B58" s="1317"/>
      <c r="C58" s="1309"/>
      <c r="D58" s="750">
        <v>2022</v>
      </c>
      <c r="E58" s="751"/>
      <c r="F58" s="751"/>
      <c r="G58" s="751">
        <f>I58</f>
        <v>0</v>
      </c>
      <c r="H58" s="751"/>
      <c r="I58" s="751"/>
      <c r="J58" s="753">
        <f>H58-I58</f>
        <v>0</v>
      </c>
    </row>
    <row r="59" spans="1:10" ht="15.75" customHeight="1" thickBot="1" x14ac:dyDescent="0.35">
      <c r="A59" s="759"/>
      <c r="B59" s="825"/>
      <c r="C59" s="826"/>
      <c r="D59" s="772" t="s">
        <v>42</v>
      </c>
      <c r="E59" s="773">
        <f>E55+E56+E57+E58</f>
        <v>0</v>
      </c>
      <c r="F59" s="773">
        <f>F55+F56+F57+F58</f>
        <v>10000</v>
      </c>
      <c r="G59" s="773">
        <f>G56+G57+G58</f>
        <v>35000000</v>
      </c>
      <c r="H59" s="773">
        <f t="shared" ref="H59:J59" si="9">H56+H57+H58</f>
        <v>200000</v>
      </c>
      <c r="I59" s="773">
        <f t="shared" si="9"/>
        <v>35000000</v>
      </c>
      <c r="J59" s="774">
        <f t="shared" si="9"/>
        <v>-34800000</v>
      </c>
    </row>
    <row r="60" spans="1:10" hidden="1" x14ac:dyDescent="0.25">
      <c r="A60" s="739"/>
      <c r="B60" s="739"/>
      <c r="C60" s="6"/>
    </row>
    <row r="61" spans="1:10" ht="42" customHeight="1" thickBot="1" x14ac:dyDescent="0.3">
      <c r="A61" s="739"/>
      <c r="B61" s="739"/>
      <c r="C61" s="6"/>
    </row>
    <row r="62" spans="1:10" ht="37.5" x14ac:dyDescent="0.3">
      <c r="A62" s="745"/>
      <c r="B62" s="746" t="s">
        <v>166</v>
      </c>
      <c r="C62" s="747" t="s">
        <v>199</v>
      </c>
      <c r="D62" s="748" t="s">
        <v>191</v>
      </c>
      <c r="E62" s="748" t="s">
        <v>190</v>
      </c>
      <c r="F62" s="748" t="s">
        <v>167</v>
      </c>
      <c r="G62" s="748" t="s">
        <v>11</v>
      </c>
      <c r="H62" s="748" t="s">
        <v>163</v>
      </c>
      <c r="I62" s="748" t="s">
        <v>72</v>
      </c>
      <c r="J62" s="749" t="s">
        <v>192</v>
      </c>
    </row>
    <row r="63" spans="1:10" ht="18.75" x14ac:dyDescent="0.3">
      <c r="A63" s="1310">
        <v>4</v>
      </c>
      <c r="B63" s="1317" t="s">
        <v>93</v>
      </c>
      <c r="C63" s="1323" t="s">
        <v>164</v>
      </c>
      <c r="D63" s="750">
        <v>2019</v>
      </c>
      <c r="E63" s="751">
        <v>3000000</v>
      </c>
      <c r="F63" s="751"/>
      <c r="G63" s="750"/>
      <c r="H63" s="750"/>
      <c r="I63" s="750"/>
      <c r="J63" s="752"/>
    </row>
    <row r="64" spans="1:10" ht="18.75" x14ac:dyDescent="0.3">
      <c r="A64" s="1310"/>
      <c r="B64" s="1317"/>
      <c r="C64" s="1323"/>
      <c r="D64" s="750">
        <v>2020</v>
      </c>
      <c r="E64" s="751"/>
      <c r="F64" s="751"/>
      <c r="G64" s="751">
        <f>I64</f>
        <v>3000000</v>
      </c>
      <c r="H64" s="751">
        <v>2000000</v>
      </c>
      <c r="I64" s="751">
        <v>3000000</v>
      </c>
      <c r="J64" s="753">
        <f>H64-I64</f>
        <v>-1000000</v>
      </c>
    </row>
    <row r="65" spans="1:10" ht="18.75" x14ac:dyDescent="0.3">
      <c r="A65" s="1310"/>
      <c r="B65" s="1317"/>
      <c r="C65" s="1323"/>
      <c r="D65" s="750">
        <v>2021</v>
      </c>
      <c r="E65" s="751"/>
      <c r="F65" s="751"/>
      <c r="G65" s="751">
        <f>I65</f>
        <v>3000000</v>
      </c>
      <c r="H65" s="751">
        <v>2000000</v>
      </c>
      <c r="I65" s="751">
        <v>3000000</v>
      </c>
      <c r="J65" s="753">
        <f>H65-I65</f>
        <v>-1000000</v>
      </c>
    </row>
    <row r="66" spans="1:10" ht="18.75" x14ac:dyDescent="0.3">
      <c r="A66" s="1310"/>
      <c r="B66" s="1317"/>
      <c r="C66" s="1323"/>
      <c r="D66" s="750">
        <v>2022</v>
      </c>
      <c r="E66" s="751"/>
      <c r="F66" s="751"/>
      <c r="G66" s="751">
        <f>I66</f>
        <v>3000000</v>
      </c>
      <c r="H66" s="751">
        <v>1000000</v>
      </c>
      <c r="I66" s="751">
        <v>3000000</v>
      </c>
      <c r="J66" s="753">
        <f>H66-I66</f>
        <v>-2000000</v>
      </c>
    </row>
    <row r="67" spans="1:10" ht="19.5" thickBot="1" x14ac:dyDescent="0.35">
      <c r="A67" s="759"/>
      <c r="B67" s="825"/>
      <c r="C67" s="826"/>
      <c r="D67" s="772" t="s">
        <v>42</v>
      </c>
      <c r="E67" s="773">
        <f>E63+E64+E65+E66</f>
        <v>3000000</v>
      </c>
      <c r="F67" s="773">
        <f>F63+F64+F65+F66</f>
        <v>0</v>
      </c>
      <c r="G67" s="773">
        <f>G64+G65+G66</f>
        <v>9000000</v>
      </c>
      <c r="H67" s="773">
        <f t="shared" ref="H67:J67" si="10">H64+H65+H66</f>
        <v>5000000</v>
      </c>
      <c r="I67" s="773">
        <f t="shared" si="10"/>
        <v>9000000</v>
      </c>
      <c r="J67" s="774">
        <f t="shared" si="10"/>
        <v>-4000000</v>
      </c>
    </row>
    <row r="68" spans="1:10" ht="15.75" customHeight="1" x14ac:dyDescent="0.25">
      <c r="A68" s="1318" t="s">
        <v>180</v>
      </c>
      <c r="B68" s="1319"/>
      <c r="C68" s="1319"/>
      <c r="D68" s="1319"/>
      <c r="E68" s="1319"/>
      <c r="F68" s="1319"/>
      <c r="G68" s="1319"/>
      <c r="H68" s="628"/>
      <c r="I68" s="628"/>
      <c r="J68" s="628"/>
    </row>
    <row r="69" spans="1:10" ht="15.75" customHeight="1" x14ac:dyDescent="0.25">
      <c r="A69" s="1318" t="s">
        <v>181</v>
      </c>
      <c r="B69" s="1319"/>
      <c r="C69" s="1319"/>
      <c r="D69" s="1319"/>
      <c r="E69" s="1319"/>
      <c r="F69" s="1319"/>
      <c r="G69" s="1319"/>
      <c r="H69" s="628"/>
      <c r="I69" s="628"/>
      <c r="J69" s="628"/>
    </row>
    <row r="70" spans="1:10" ht="15" customHeight="1" x14ac:dyDescent="0.25">
      <c r="A70" s="1320" t="s">
        <v>182</v>
      </c>
      <c r="B70" s="1321"/>
      <c r="C70" s="1321"/>
      <c r="D70" s="1321"/>
      <c r="E70" s="1321"/>
      <c r="F70" s="1321"/>
      <c r="G70" s="1321"/>
      <c r="H70" s="628"/>
      <c r="I70" s="628"/>
      <c r="J70" s="628"/>
    </row>
    <row r="71" spans="1:10" x14ac:dyDescent="0.25">
      <c r="A71" s="625"/>
      <c r="B71" s="625"/>
      <c r="C71" s="624"/>
      <c r="D71" s="627"/>
      <c r="E71" s="628"/>
      <c r="F71" s="628"/>
      <c r="G71" s="628"/>
      <c r="H71" s="628"/>
      <c r="I71" s="628"/>
      <c r="J71" s="628"/>
    </row>
    <row r="72" spans="1:10" ht="9" customHeight="1" thickBot="1" x14ac:dyDescent="0.3">
      <c r="A72" s="739"/>
      <c r="B72" s="739"/>
      <c r="C72" s="6"/>
    </row>
    <row r="73" spans="1:10" ht="15.75" hidden="1" thickBot="1" x14ac:dyDescent="0.3">
      <c r="A73" s="739"/>
      <c r="B73" s="739"/>
      <c r="C73" s="6"/>
    </row>
    <row r="74" spans="1:10" ht="37.5" x14ac:dyDescent="0.3">
      <c r="A74" s="745"/>
      <c r="B74" s="746" t="s">
        <v>166</v>
      </c>
      <c r="C74" s="747" t="s">
        <v>199</v>
      </c>
      <c r="D74" s="748" t="s">
        <v>191</v>
      </c>
      <c r="E74" s="748" t="s">
        <v>190</v>
      </c>
      <c r="F74" s="748" t="s">
        <v>167</v>
      </c>
      <c r="G74" s="748" t="s">
        <v>11</v>
      </c>
      <c r="H74" s="748" t="s">
        <v>163</v>
      </c>
      <c r="I74" s="748" t="s">
        <v>72</v>
      </c>
      <c r="J74" s="749" t="s">
        <v>192</v>
      </c>
    </row>
    <row r="75" spans="1:10" ht="21" customHeight="1" x14ac:dyDescent="0.3">
      <c r="A75" s="1310">
        <v>5</v>
      </c>
      <c r="B75" s="1322" t="s">
        <v>196</v>
      </c>
      <c r="C75" s="1309" t="s">
        <v>164</v>
      </c>
      <c r="D75" s="750">
        <v>2019</v>
      </c>
      <c r="E75" s="751">
        <v>2000000</v>
      </c>
      <c r="F75" s="751"/>
      <c r="G75" s="750"/>
      <c r="H75" s="750"/>
      <c r="I75" s="750"/>
      <c r="J75" s="752"/>
    </row>
    <row r="76" spans="1:10" ht="18.75" x14ac:dyDescent="0.3">
      <c r="A76" s="1310"/>
      <c r="B76" s="1322"/>
      <c r="C76" s="1309"/>
      <c r="D76" s="750">
        <v>2020</v>
      </c>
      <c r="E76" s="751"/>
      <c r="F76" s="751"/>
      <c r="G76" s="751">
        <f>I76</f>
        <v>25000000</v>
      </c>
      <c r="H76" s="751">
        <v>2000000</v>
      </c>
      <c r="I76" s="751">
        <v>25000000</v>
      </c>
      <c r="J76" s="753">
        <f>H76-I76</f>
        <v>-23000000</v>
      </c>
    </row>
    <row r="77" spans="1:10" ht="18.75" x14ac:dyDescent="0.3">
      <c r="A77" s="1310"/>
      <c r="B77" s="1322"/>
      <c r="C77" s="1309"/>
      <c r="D77" s="750">
        <v>2021</v>
      </c>
      <c r="E77" s="751"/>
      <c r="F77" s="751"/>
      <c r="G77" s="751">
        <f t="shared" ref="G77:G78" si="11">I77</f>
        <v>8000000</v>
      </c>
      <c r="H77" s="751">
        <v>2000000</v>
      </c>
      <c r="I77" s="751">
        <v>8000000</v>
      </c>
      <c r="J77" s="753">
        <f>H77-I77</f>
        <v>-6000000</v>
      </c>
    </row>
    <row r="78" spans="1:10" ht="18.75" x14ac:dyDescent="0.3">
      <c r="A78" s="1310"/>
      <c r="B78" s="1322"/>
      <c r="C78" s="1309"/>
      <c r="D78" s="750">
        <v>2022</v>
      </c>
      <c r="E78" s="751"/>
      <c r="F78" s="751"/>
      <c r="G78" s="751">
        <f t="shared" si="11"/>
        <v>8000000</v>
      </c>
      <c r="H78" s="751">
        <v>2000000</v>
      </c>
      <c r="I78" s="751">
        <v>8000000</v>
      </c>
      <c r="J78" s="753">
        <f>H78-I78</f>
        <v>-6000000</v>
      </c>
    </row>
    <row r="79" spans="1:10" ht="19.5" thickBot="1" x14ac:dyDescent="0.35">
      <c r="A79" s="759"/>
      <c r="B79" s="825"/>
      <c r="C79" s="826"/>
      <c r="D79" s="772" t="s">
        <v>42</v>
      </c>
      <c r="E79" s="773">
        <f>E75+E76+E77+E78</f>
        <v>2000000</v>
      </c>
      <c r="F79" s="773">
        <f>F75+F76+F77+F78</f>
        <v>0</v>
      </c>
      <c r="G79" s="773">
        <f>G76+G77+G78</f>
        <v>41000000</v>
      </c>
      <c r="H79" s="773">
        <f t="shared" ref="H79:J79" si="12">H76+H77+H78</f>
        <v>6000000</v>
      </c>
      <c r="I79" s="773">
        <f t="shared" si="12"/>
        <v>41000000</v>
      </c>
      <c r="J79" s="774">
        <f t="shared" si="12"/>
        <v>-35000000</v>
      </c>
    </row>
    <row r="80" spans="1:10" x14ac:dyDescent="0.25">
      <c r="A80" s="739"/>
      <c r="B80" s="739"/>
      <c r="C80" s="6"/>
    </row>
    <row r="81" spans="1:14" ht="15.75" customHeight="1" x14ac:dyDescent="0.25">
      <c r="A81" s="1330" t="s">
        <v>230</v>
      </c>
      <c r="B81" s="1331"/>
      <c r="C81" s="1331"/>
      <c r="D81" s="1331"/>
      <c r="E81" s="1331"/>
      <c r="F81" s="1331"/>
      <c r="G81" s="1331"/>
      <c r="H81" s="1331"/>
      <c r="I81" s="1331"/>
    </row>
    <row r="82" spans="1:14" ht="17.25" customHeight="1" x14ac:dyDescent="0.25">
      <c r="A82" s="1332" t="s">
        <v>231</v>
      </c>
      <c r="B82" s="1333"/>
      <c r="C82" s="1333"/>
      <c r="D82" s="1333"/>
      <c r="E82" s="1333"/>
      <c r="F82" s="1333"/>
      <c r="G82" s="1333"/>
      <c r="H82" s="1333"/>
      <c r="I82" s="1333"/>
    </row>
    <row r="83" spans="1:14" ht="17.25" customHeight="1" x14ac:dyDescent="0.25">
      <c r="A83" s="1332" t="s">
        <v>232</v>
      </c>
      <c r="B83" s="1333"/>
      <c r="C83" s="1333"/>
      <c r="D83" s="1333"/>
      <c r="E83" s="1333"/>
      <c r="F83" s="1333"/>
      <c r="G83" s="1333"/>
      <c r="H83" s="1333"/>
      <c r="I83" s="1333"/>
    </row>
    <row r="84" spans="1:14" ht="17.25" customHeight="1" x14ac:dyDescent="0.25">
      <c r="A84" s="1332" t="s">
        <v>233</v>
      </c>
      <c r="B84" s="1333"/>
      <c r="C84" s="1333"/>
      <c r="D84" s="1333"/>
      <c r="E84" s="1333"/>
      <c r="F84" s="1333"/>
      <c r="G84" s="1333"/>
      <c r="H84" s="1333"/>
      <c r="I84" s="1333"/>
    </row>
    <row r="85" spans="1:14" ht="17.25" customHeight="1" x14ac:dyDescent="0.25">
      <c r="A85" s="1332" t="s">
        <v>234</v>
      </c>
      <c r="B85" s="1333"/>
      <c r="C85" s="1333"/>
      <c r="D85" s="1333"/>
      <c r="E85" s="1333"/>
      <c r="F85" s="1333"/>
      <c r="G85" s="1333"/>
      <c r="H85" s="1333"/>
      <c r="I85" s="1333"/>
    </row>
    <row r="86" spans="1:14" x14ac:dyDescent="0.25">
      <c r="A86" s="739"/>
      <c r="B86" s="739"/>
      <c r="C86" s="6"/>
    </row>
    <row r="87" spans="1:14" ht="15.75" thickBot="1" x14ac:dyDescent="0.3">
      <c r="A87" s="739"/>
      <c r="B87" s="739"/>
      <c r="C87" s="6"/>
    </row>
    <row r="88" spans="1:14" ht="37.5" x14ac:dyDescent="0.3">
      <c r="A88" s="745"/>
      <c r="B88" s="746" t="s">
        <v>166</v>
      </c>
      <c r="C88" s="747" t="s">
        <v>199</v>
      </c>
      <c r="D88" s="748" t="s">
        <v>191</v>
      </c>
      <c r="E88" s="748" t="s">
        <v>190</v>
      </c>
      <c r="F88" s="748" t="s">
        <v>167</v>
      </c>
      <c r="G88" s="748" t="s">
        <v>11</v>
      </c>
      <c r="H88" s="748" t="s">
        <v>163</v>
      </c>
      <c r="I88" s="748" t="s">
        <v>72</v>
      </c>
      <c r="J88" s="749" t="s">
        <v>192</v>
      </c>
    </row>
    <row r="89" spans="1:14" ht="18.75" x14ac:dyDescent="0.3">
      <c r="A89" s="1310">
        <v>6</v>
      </c>
      <c r="B89" s="1322" t="s">
        <v>197</v>
      </c>
      <c r="C89" s="1309" t="s">
        <v>164</v>
      </c>
      <c r="D89" s="750">
        <v>2019</v>
      </c>
      <c r="E89" s="751">
        <v>3500000</v>
      </c>
      <c r="F89" s="751"/>
      <c r="G89" s="750"/>
      <c r="H89" s="750"/>
      <c r="I89" s="750"/>
      <c r="J89" s="752"/>
    </row>
    <row r="90" spans="1:14" ht="18.75" x14ac:dyDescent="0.3">
      <c r="A90" s="1310"/>
      <c r="B90" s="1322"/>
      <c r="C90" s="1309"/>
      <c r="D90" s="750">
        <v>2020</v>
      </c>
      <c r="E90" s="751"/>
      <c r="F90" s="751"/>
      <c r="G90" s="751">
        <f>I90</f>
        <v>4000000</v>
      </c>
      <c r="H90" s="751">
        <v>2000000</v>
      </c>
      <c r="I90" s="751">
        <v>4000000</v>
      </c>
      <c r="J90" s="753">
        <f>H90-I90</f>
        <v>-2000000</v>
      </c>
    </row>
    <row r="91" spans="1:14" ht="18.75" x14ac:dyDescent="0.3">
      <c r="A91" s="1310"/>
      <c r="B91" s="1322"/>
      <c r="C91" s="1309"/>
      <c r="D91" s="750">
        <v>2021</v>
      </c>
      <c r="E91" s="751"/>
      <c r="F91" s="751"/>
      <c r="G91" s="751">
        <f t="shared" ref="G91:G92" si="13">I91</f>
        <v>4500000</v>
      </c>
      <c r="H91" s="751">
        <v>2000000</v>
      </c>
      <c r="I91" s="751">
        <v>4500000</v>
      </c>
      <c r="J91" s="753">
        <f>H91-I91</f>
        <v>-2500000</v>
      </c>
    </row>
    <row r="92" spans="1:14" ht="18.75" x14ac:dyDescent="0.3">
      <c r="A92" s="1310"/>
      <c r="B92" s="1322"/>
      <c r="C92" s="1309"/>
      <c r="D92" s="750">
        <v>2022</v>
      </c>
      <c r="E92" s="751"/>
      <c r="F92" s="751"/>
      <c r="G92" s="751">
        <f t="shared" si="13"/>
        <v>5000000</v>
      </c>
      <c r="H92" s="751">
        <v>2000000</v>
      </c>
      <c r="I92" s="751">
        <v>5000000</v>
      </c>
      <c r="J92" s="753">
        <f>H92-I92</f>
        <v>-3000000</v>
      </c>
    </row>
    <row r="93" spans="1:14" ht="19.5" thickBot="1" x14ac:dyDescent="0.35">
      <c r="A93" s="759"/>
      <c r="B93" s="825"/>
      <c r="C93" s="826"/>
      <c r="D93" s="772" t="s">
        <v>42</v>
      </c>
      <c r="E93" s="773">
        <f>E89+E90+E91+E92</f>
        <v>3500000</v>
      </c>
      <c r="F93" s="773">
        <f>F89+F90+F91+F92</f>
        <v>0</v>
      </c>
      <c r="G93" s="773">
        <f>G90+G91+G92</f>
        <v>13500000</v>
      </c>
      <c r="H93" s="773">
        <f t="shared" ref="H93:J93" si="14">H90+H91+H92</f>
        <v>6000000</v>
      </c>
      <c r="I93" s="773">
        <f t="shared" si="14"/>
        <v>13500000</v>
      </c>
      <c r="J93" s="774">
        <f t="shared" si="14"/>
        <v>-7500000</v>
      </c>
    </row>
    <row r="94" spans="1:14" ht="18.75" x14ac:dyDescent="0.3">
      <c r="A94" s="674"/>
      <c r="B94" s="674"/>
      <c r="C94" s="827"/>
      <c r="D94" s="828"/>
      <c r="E94" s="829"/>
      <c r="F94" s="829"/>
      <c r="G94" s="829"/>
      <c r="H94" s="829"/>
      <c r="I94" s="829"/>
      <c r="J94" s="829"/>
    </row>
    <row r="95" spans="1:14" ht="156" customHeight="1" x14ac:dyDescent="0.25">
      <c r="A95" s="1400" t="s">
        <v>215</v>
      </c>
      <c r="B95" s="1401"/>
      <c r="C95" s="1401"/>
      <c r="D95" s="1401"/>
      <c r="E95" s="1401"/>
      <c r="F95" s="1401"/>
      <c r="G95" s="1401"/>
      <c r="H95" s="1401"/>
      <c r="I95" s="830"/>
      <c r="J95" s="830"/>
      <c r="K95" s="629"/>
      <c r="L95" s="629"/>
      <c r="M95" s="629"/>
      <c r="N95" s="629"/>
    </row>
    <row r="96" spans="1:14" ht="16.5" thickBot="1" x14ac:dyDescent="0.3">
      <c r="A96" s="570"/>
      <c r="B96" s="570"/>
      <c r="C96" s="620" t="s">
        <v>187</v>
      </c>
      <c r="D96" s="620"/>
      <c r="E96" s="620"/>
      <c r="F96" s="620" t="s">
        <v>188</v>
      </c>
      <c r="G96" s="620"/>
      <c r="H96" s="620"/>
      <c r="I96" s="620"/>
      <c r="J96" s="571"/>
    </row>
    <row r="97" spans="1:10" ht="16.5" thickBot="1" x14ac:dyDescent="0.3">
      <c r="A97" s="1324" t="s">
        <v>170</v>
      </c>
      <c r="B97" s="1324"/>
      <c r="C97" s="618">
        <v>5000</v>
      </c>
      <c r="D97" s="572" t="s">
        <v>169</v>
      </c>
      <c r="E97" s="571"/>
      <c r="F97" s="1325" t="s">
        <v>172</v>
      </c>
      <c r="G97" s="1326"/>
      <c r="H97" s="618">
        <v>50</v>
      </c>
      <c r="I97" s="572" t="s">
        <v>169</v>
      </c>
      <c r="J97" s="571"/>
    </row>
    <row r="98" spans="1:10" ht="15.75" x14ac:dyDescent="0.25">
      <c r="A98" s="1324" t="s">
        <v>171</v>
      </c>
      <c r="B98" s="1324"/>
      <c r="C98" s="619">
        <v>1500</v>
      </c>
      <c r="D98" s="572" t="s">
        <v>169</v>
      </c>
      <c r="E98" s="571"/>
      <c r="F98" s="1327" t="s">
        <v>185</v>
      </c>
      <c r="G98" s="1328"/>
      <c r="H98" s="619">
        <v>15</v>
      </c>
      <c r="I98" s="567" t="s">
        <v>184</v>
      </c>
      <c r="J98" s="571"/>
    </row>
    <row r="99" spans="1:10" ht="15.75" x14ac:dyDescent="0.25">
      <c r="A99" s="1324" t="s">
        <v>183</v>
      </c>
      <c r="B99" s="1324"/>
      <c r="C99" s="619">
        <v>30</v>
      </c>
      <c r="D99" s="567" t="s">
        <v>184</v>
      </c>
      <c r="E99" s="571"/>
      <c r="F99" s="1327" t="s">
        <v>186</v>
      </c>
      <c r="G99" s="1329"/>
      <c r="H99" s="568">
        <v>3000</v>
      </c>
      <c r="I99" s="567" t="s">
        <v>169</v>
      </c>
      <c r="J99" s="571"/>
    </row>
    <row r="100" spans="1:10" ht="14.25" customHeight="1" thickBot="1" x14ac:dyDescent="0.3">
      <c r="A100" s="570"/>
      <c r="B100" s="570"/>
      <c r="C100" s="1344" t="s">
        <v>189</v>
      </c>
      <c r="D100" s="1344"/>
      <c r="E100" s="571"/>
      <c r="F100" s="571"/>
      <c r="G100" s="571"/>
      <c r="H100" s="1345">
        <v>3530000</v>
      </c>
      <c r="I100" s="1345"/>
      <c r="J100" s="1345"/>
    </row>
    <row r="101" spans="1:10" ht="8.25" hidden="1" customHeight="1" thickBot="1" x14ac:dyDescent="0.3">
      <c r="A101" s="565"/>
      <c r="B101" s="565"/>
      <c r="C101" s="566"/>
      <c r="D101" s="566"/>
      <c r="E101" s="566"/>
      <c r="F101" s="566"/>
      <c r="G101" s="566"/>
      <c r="H101" s="566"/>
      <c r="I101" s="566"/>
      <c r="J101" s="566"/>
    </row>
    <row r="102" spans="1:10" ht="43.5" customHeight="1" x14ac:dyDescent="0.3">
      <c r="A102" s="745"/>
      <c r="B102" s="746" t="s">
        <v>166</v>
      </c>
      <c r="C102" s="747" t="s">
        <v>199</v>
      </c>
      <c r="D102" s="748" t="s">
        <v>191</v>
      </c>
      <c r="E102" s="748" t="s">
        <v>190</v>
      </c>
      <c r="F102" s="748" t="s">
        <v>167</v>
      </c>
      <c r="G102" s="748" t="s">
        <v>11</v>
      </c>
      <c r="H102" s="748" t="s">
        <v>163</v>
      </c>
      <c r="I102" s="748" t="s">
        <v>72</v>
      </c>
      <c r="J102" s="749" t="s">
        <v>192</v>
      </c>
    </row>
    <row r="103" spans="1:10" ht="18.75" x14ac:dyDescent="0.3">
      <c r="A103" s="1346">
        <v>7</v>
      </c>
      <c r="B103" s="1322" t="s">
        <v>198</v>
      </c>
      <c r="C103" s="760" t="s">
        <v>200</v>
      </c>
      <c r="D103" s="1365">
        <v>2019</v>
      </c>
      <c r="E103" s="751">
        <v>8888000</v>
      </c>
      <c r="F103" s="751"/>
      <c r="G103" s="750"/>
      <c r="H103" s="750"/>
      <c r="I103" s="750"/>
      <c r="J103" s="752"/>
    </row>
    <row r="104" spans="1:10" ht="18.75" x14ac:dyDescent="0.3">
      <c r="A104" s="1346"/>
      <c r="B104" s="1322"/>
      <c r="C104" s="760" t="s">
        <v>201</v>
      </c>
      <c r="D104" s="1365"/>
      <c r="E104" s="751">
        <v>1510000</v>
      </c>
      <c r="F104" s="751"/>
      <c r="G104" s="750"/>
      <c r="H104" s="750"/>
      <c r="I104" s="750"/>
      <c r="J104" s="752"/>
    </row>
    <row r="105" spans="1:10" ht="18.75" x14ac:dyDescent="0.3">
      <c r="A105" s="1346"/>
      <c r="B105" s="1322"/>
      <c r="C105" s="760" t="s">
        <v>42</v>
      </c>
      <c r="D105" s="1365"/>
      <c r="E105" s="751">
        <f>E103+E104</f>
        <v>10398000</v>
      </c>
      <c r="F105" s="751"/>
      <c r="G105" s="750"/>
      <c r="H105" s="750"/>
      <c r="I105" s="750"/>
      <c r="J105" s="752"/>
    </row>
    <row r="106" spans="1:10" ht="18.75" x14ac:dyDescent="0.3">
      <c r="A106" s="1346"/>
      <c r="B106" s="1322"/>
      <c r="C106" s="760" t="s">
        <v>200</v>
      </c>
      <c r="D106" s="1365">
        <v>2020</v>
      </c>
      <c r="E106" s="751"/>
      <c r="F106" s="751"/>
      <c r="G106" s="751">
        <f>I106</f>
        <v>36330000</v>
      </c>
      <c r="H106" s="751">
        <v>9270000</v>
      </c>
      <c r="I106" s="751">
        <v>36330000</v>
      </c>
      <c r="J106" s="753">
        <f>H106-I106</f>
        <v>-27060000</v>
      </c>
    </row>
    <row r="107" spans="1:10" ht="18.75" x14ac:dyDescent="0.3">
      <c r="A107" s="1346"/>
      <c r="B107" s="1322"/>
      <c r="C107" s="760" t="s">
        <v>201</v>
      </c>
      <c r="D107" s="1365"/>
      <c r="E107" s="751"/>
      <c r="F107" s="751"/>
      <c r="G107" s="751">
        <f t="shared" ref="G107" si="15">I107</f>
        <v>1510000</v>
      </c>
      <c r="H107" s="751">
        <v>1510000</v>
      </c>
      <c r="I107" s="751">
        <v>1510000</v>
      </c>
      <c r="J107" s="753">
        <f>H107-I107</f>
        <v>0</v>
      </c>
    </row>
    <row r="108" spans="1:10" ht="18.75" x14ac:dyDescent="0.3">
      <c r="A108" s="1346"/>
      <c r="B108" s="1322"/>
      <c r="C108" s="762" t="s">
        <v>42</v>
      </c>
      <c r="D108" s="1365"/>
      <c r="E108" s="751"/>
      <c r="F108" s="751"/>
      <c r="G108" s="763">
        <f>G106+G107</f>
        <v>37840000</v>
      </c>
      <c r="H108" s="763">
        <f t="shared" ref="H108:J108" si="16">H106+H107</f>
        <v>10780000</v>
      </c>
      <c r="I108" s="763">
        <f t="shared" si="16"/>
        <v>37840000</v>
      </c>
      <c r="J108" s="764">
        <f t="shared" si="16"/>
        <v>-27060000</v>
      </c>
    </row>
    <row r="109" spans="1:10" ht="18.75" x14ac:dyDescent="0.3">
      <c r="A109" s="1346"/>
      <c r="B109" s="1322"/>
      <c r="C109" s="760" t="s">
        <v>200</v>
      </c>
      <c r="D109" s="1365">
        <v>2021</v>
      </c>
      <c r="E109" s="751"/>
      <c r="F109" s="751"/>
      <c r="G109" s="751">
        <f>I109</f>
        <v>32260000</v>
      </c>
      <c r="H109" s="751">
        <v>9270000</v>
      </c>
      <c r="I109" s="751">
        <v>32260000</v>
      </c>
      <c r="J109" s="753">
        <f>H109-I109</f>
        <v>-22990000</v>
      </c>
    </row>
    <row r="110" spans="1:10" ht="18.75" x14ac:dyDescent="0.3">
      <c r="A110" s="1346"/>
      <c r="B110" s="1322"/>
      <c r="C110" s="760" t="s">
        <v>201</v>
      </c>
      <c r="D110" s="1365"/>
      <c r="E110" s="751"/>
      <c r="F110" s="751"/>
      <c r="G110" s="751">
        <f t="shared" ref="G110" si="17">I110</f>
        <v>1510000</v>
      </c>
      <c r="H110" s="751">
        <v>1510000</v>
      </c>
      <c r="I110" s="751">
        <v>1510000</v>
      </c>
      <c r="J110" s="753">
        <f>H110-I110</f>
        <v>0</v>
      </c>
    </row>
    <row r="111" spans="1:10" ht="18.75" x14ac:dyDescent="0.3">
      <c r="A111" s="1346"/>
      <c r="B111" s="1322"/>
      <c r="C111" s="760" t="s">
        <v>42</v>
      </c>
      <c r="D111" s="1365"/>
      <c r="E111" s="751"/>
      <c r="F111" s="751"/>
      <c r="G111" s="763">
        <f>G109+G110</f>
        <v>33770000</v>
      </c>
      <c r="H111" s="763">
        <f t="shared" ref="H111:J111" si="18">H109+H110</f>
        <v>10780000</v>
      </c>
      <c r="I111" s="763">
        <f t="shared" si="18"/>
        <v>33770000</v>
      </c>
      <c r="J111" s="764">
        <f t="shared" si="18"/>
        <v>-22990000</v>
      </c>
    </row>
    <row r="112" spans="1:10" ht="18.75" x14ac:dyDescent="0.3">
      <c r="A112" s="1346"/>
      <c r="B112" s="1322"/>
      <c r="C112" s="760" t="s">
        <v>200</v>
      </c>
      <c r="D112" s="1365">
        <v>2022</v>
      </c>
      <c r="E112" s="751"/>
      <c r="F112" s="751"/>
      <c r="G112" s="751">
        <f>I112</f>
        <v>32260000</v>
      </c>
      <c r="H112" s="751">
        <v>9270000</v>
      </c>
      <c r="I112" s="751">
        <v>32260000</v>
      </c>
      <c r="J112" s="753">
        <f>H112-I112</f>
        <v>-22990000</v>
      </c>
    </row>
    <row r="113" spans="1:10" ht="18.75" x14ac:dyDescent="0.3">
      <c r="A113" s="1346"/>
      <c r="B113" s="1322"/>
      <c r="C113" s="760" t="s">
        <v>201</v>
      </c>
      <c r="D113" s="1365"/>
      <c r="E113" s="751"/>
      <c r="F113" s="751"/>
      <c r="G113" s="751">
        <f t="shared" ref="G113" si="19">I113</f>
        <v>1510000</v>
      </c>
      <c r="H113" s="751">
        <v>1510000</v>
      </c>
      <c r="I113" s="751">
        <v>1510000</v>
      </c>
      <c r="J113" s="753">
        <f>H113-I113</f>
        <v>0</v>
      </c>
    </row>
    <row r="114" spans="1:10" ht="18.75" x14ac:dyDescent="0.3">
      <c r="A114" s="1346"/>
      <c r="B114" s="1322"/>
      <c r="C114" s="760" t="s">
        <v>42</v>
      </c>
      <c r="D114" s="1365"/>
      <c r="E114" s="751"/>
      <c r="F114" s="751"/>
      <c r="G114" s="763">
        <f>G112+G113</f>
        <v>33770000</v>
      </c>
      <c r="H114" s="763">
        <f t="shared" ref="H114:J114" si="20">H112+H113</f>
        <v>10780000</v>
      </c>
      <c r="I114" s="763">
        <f t="shared" si="20"/>
        <v>33770000</v>
      </c>
      <c r="J114" s="764">
        <f t="shared" si="20"/>
        <v>-22990000</v>
      </c>
    </row>
    <row r="115" spans="1:10" ht="18.75" x14ac:dyDescent="0.3">
      <c r="A115" s="765"/>
      <c r="B115" s="831"/>
      <c r="C115" s="832" t="s">
        <v>200</v>
      </c>
      <c r="D115" s="1338" t="s">
        <v>202</v>
      </c>
      <c r="E115" s="833"/>
      <c r="F115" s="833"/>
      <c r="G115" s="833">
        <f>G106+G109+G112</f>
        <v>100850000</v>
      </c>
      <c r="H115" s="833">
        <f t="shared" ref="H115:J117" si="21">H106+H109+H112</f>
        <v>27810000</v>
      </c>
      <c r="I115" s="833">
        <f t="shared" si="21"/>
        <v>100850000</v>
      </c>
      <c r="J115" s="834">
        <f t="shared" si="21"/>
        <v>-73040000</v>
      </c>
    </row>
    <row r="116" spans="1:10" ht="18.75" customHeight="1" x14ac:dyDescent="0.3">
      <c r="A116" s="765"/>
      <c r="B116" s="831"/>
      <c r="C116" s="832" t="s">
        <v>201</v>
      </c>
      <c r="D116" s="1338"/>
      <c r="E116" s="833"/>
      <c r="F116" s="833"/>
      <c r="G116" s="833">
        <f>G107+G110+G113</f>
        <v>4530000</v>
      </c>
      <c r="H116" s="833">
        <f t="shared" si="21"/>
        <v>4530000</v>
      </c>
      <c r="I116" s="833">
        <f t="shared" si="21"/>
        <v>4530000</v>
      </c>
      <c r="J116" s="834">
        <f t="shared" si="21"/>
        <v>0</v>
      </c>
    </row>
    <row r="117" spans="1:10" ht="0.75" hidden="1" customHeight="1" x14ac:dyDescent="0.3">
      <c r="A117" s="765"/>
      <c r="B117" s="831"/>
      <c r="C117" s="832" t="s">
        <v>42</v>
      </c>
      <c r="D117" s="1338"/>
      <c r="E117" s="833"/>
      <c r="F117" s="833"/>
      <c r="G117" s="833">
        <f>G108+G111+G114</f>
        <v>105380000</v>
      </c>
      <c r="H117" s="833">
        <f t="shared" si="21"/>
        <v>32340000</v>
      </c>
      <c r="I117" s="833">
        <f t="shared" si="21"/>
        <v>105380000</v>
      </c>
      <c r="J117" s="834">
        <f t="shared" si="21"/>
        <v>-73040000</v>
      </c>
    </row>
    <row r="118" spans="1:10" ht="19.5" thickBot="1" x14ac:dyDescent="0.35">
      <c r="A118" s="759"/>
      <c r="B118" s="825"/>
      <c r="C118" s="826"/>
      <c r="D118" s="772" t="s">
        <v>42</v>
      </c>
      <c r="E118" s="773">
        <f>E103+E106+E112+E114</f>
        <v>8888000</v>
      </c>
      <c r="F118" s="773">
        <f>F103+F106+F112+F114</f>
        <v>0</v>
      </c>
      <c r="G118" s="773">
        <f>G108+G111+G114</f>
        <v>105380000</v>
      </c>
      <c r="H118" s="773">
        <f t="shared" ref="H118:J118" si="22">H108+H111+H114</f>
        <v>32340000</v>
      </c>
      <c r="I118" s="773">
        <f t="shared" si="22"/>
        <v>105380000</v>
      </c>
      <c r="J118" s="774">
        <f t="shared" si="22"/>
        <v>-73040000</v>
      </c>
    </row>
    <row r="119" spans="1:10" ht="15" customHeight="1" thickBot="1" x14ac:dyDescent="0.3">
      <c r="A119" s="739"/>
      <c r="B119" s="739"/>
      <c r="C119" s="6"/>
      <c r="G119" s="621"/>
    </row>
    <row r="120" spans="1:10" ht="35.25" customHeight="1" thickBot="1" x14ac:dyDescent="0.35">
      <c r="A120" s="625"/>
      <c r="B120" s="726" t="s">
        <v>166</v>
      </c>
      <c r="C120" s="727" t="s">
        <v>199</v>
      </c>
      <c r="D120" s="728" t="s">
        <v>191</v>
      </c>
      <c r="E120" s="728" t="s">
        <v>190</v>
      </c>
      <c r="F120" s="728" t="s">
        <v>167</v>
      </c>
      <c r="G120" s="728" t="s">
        <v>11</v>
      </c>
      <c r="H120" s="728" t="s">
        <v>163</v>
      </c>
      <c r="I120" s="728" t="s">
        <v>72</v>
      </c>
      <c r="J120" s="729" t="s">
        <v>192</v>
      </c>
    </row>
    <row r="121" spans="1:10" ht="18.75" x14ac:dyDescent="0.3">
      <c r="A121" s="1339"/>
      <c r="B121" s="1342" t="s">
        <v>220</v>
      </c>
      <c r="C121" s="632" t="s">
        <v>200</v>
      </c>
      <c r="D121" s="1343">
        <v>2019</v>
      </c>
      <c r="E121" s="631">
        <f t="shared" ref="E121:J121" si="23">E4+E18+E63+E75+E89+E103</f>
        <v>17490000</v>
      </c>
      <c r="F121" s="631">
        <f t="shared" si="23"/>
        <v>0</v>
      </c>
      <c r="G121" s="631">
        <f t="shared" si="23"/>
        <v>0</v>
      </c>
      <c r="H121" s="631">
        <f t="shared" si="23"/>
        <v>0</v>
      </c>
      <c r="I121" s="631">
        <f t="shared" si="23"/>
        <v>0</v>
      </c>
      <c r="J121" s="730">
        <f t="shared" si="23"/>
        <v>0</v>
      </c>
    </row>
    <row r="122" spans="1:10" ht="15.75" customHeight="1" x14ac:dyDescent="0.3">
      <c r="A122" s="1340"/>
      <c r="B122" s="1342"/>
      <c r="C122" s="632" t="s">
        <v>201</v>
      </c>
      <c r="D122" s="1343"/>
      <c r="E122" s="631">
        <f>E104</f>
        <v>1510000</v>
      </c>
      <c r="F122" s="631">
        <f t="shared" ref="F122:J122" si="24">F104</f>
        <v>0</v>
      </c>
      <c r="G122" s="631">
        <f t="shared" si="24"/>
        <v>0</v>
      </c>
      <c r="H122" s="631">
        <f t="shared" si="24"/>
        <v>0</v>
      </c>
      <c r="I122" s="631">
        <f t="shared" si="24"/>
        <v>0</v>
      </c>
      <c r="J122" s="730">
        <f t="shared" si="24"/>
        <v>0</v>
      </c>
    </row>
    <row r="123" spans="1:10" ht="18.75" x14ac:dyDescent="0.3">
      <c r="A123" s="1340"/>
      <c r="B123" s="1342"/>
      <c r="C123" s="633" t="s">
        <v>42</v>
      </c>
      <c r="D123" s="1343"/>
      <c r="E123" s="731">
        <f>E121+E122</f>
        <v>19000000</v>
      </c>
      <c r="F123" s="631">
        <f t="shared" ref="F123:J123" si="25">F121+F122</f>
        <v>0</v>
      </c>
      <c r="G123" s="631">
        <f t="shared" si="25"/>
        <v>0</v>
      </c>
      <c r="H123" s="631">
        <f t="shared" si="25"/>
        <v>0</v>
      </c>
      <c r="I123" s="631">
        <f t="shared" si="25"/>
        <v>0</v>
      </c>
      <c r="J123" s="730">
        <f t="shared" si="25"/>
        <v>0</v>
      </c>
    </row>
    <row r="124" spans="1:10" ht="15" customHeight="1" x14ac:dyDescent="0.3">
      <c r="A124" s="1340"/>
      <c r="B124" s="1342"/>
      <c r="C124" s="632" t="s">
        <v>200</v>
      </c>
      <c r="D124" s="1343">
        <v>2020</v>
      </c>
      <c r="E124" s="631">
        <f t="shared" ref="E124:J124" si="26">E5+E19+E64+E76+E90+E106</f>
        <v>0</v>
      </c>
      <c r="F124" s="631">
        <f t="shared" si="26"/>
        <v>19000</v>
      </c>
      <c r="G124" s="631">
        <f t="shared" si="26"/>
        <v>128830000</v>
      </c>
      <c r="H124" s="631">
        <f t="shared" si="26"/>
        <v>17490000</v>
      </c>
      <c r="I124" s="631">
        <f t="shared" si="26"/>
        <v>128830000</v>
      </c>
      <c r="J124" s="730">
        <f t="shared" si="26"/>
        <v>-111340000</v>
      </c>
    </row>
    <row r="125" spans="1:10" ht="18.75" x14ac:dyDescent="0.3">
      <c r="A125" s="1340"/>
      <c r="B125" s="1342"/>
      <c r="C125" s="632" t="s">
        <v>201</v>
      </c>
      <c r="D125" s="1343"/>
      <c r="E125" s="631">
        <f>E107</f>
        <v>0</v>
      </c>
      <c r="F125" s="631">
        <f t="shared" ref="F125:J125" si="27">F107</f>
        <v>0</v>
      </c>
      <c r="G125" s="631">
        <f t="shared" si="27"/>
        <v>1510000</v>
      </c>
      <c r="H125" s="631">
        <f t="shared" si="27"/>
        <v>1510000</v>
      </c>
      <c r="I125" s="631">
        <f t="shared" si="27"/>
        <v>1510000</v>
      </c>
      <c r="J125" s="730">
        <f t="shared" si="27"/>
        <v>0</v>
      </c>
    </row>
    <row r="126" spans="1:10" ht="18.75" x14ac:dyDescent="0.3">
      <c r="A126" s="1340"/>
      <c r="B126" s="1342"/>
      <c r="C126" s="633" t="s">
        <v>42</v>
      </c>
      <c r="D126" s="1343"/>
      <c r="E126" s="631"/>
      <c r="F126" s="631"/>
      <c r="G126" s="732">
        <f>G124+G125</f>
        <v>130340000</v>
      </c>
      <c r="H126" s="732">
        <f t="shared" ref="H126:J126" si="28">H124+H125</f>
        <v>19000000</v>
      </c>
      <c r="I126" s="732">
        <f t="shared" si="28"/>
        <v>130340000</v>
      </c>
      <c r="J126" s="733">
        <f t="shared" si="28"/>
        <v>-111340000</v>
      </c>
    </row>
    <row r="127" spans="1:10" ht="18.75" x14ac:dyDescent="0.3">
      <c r="A127" s="1340"/>
      <c r="B127" s="1342"/>
      <c r="C127" s="632" t="s">
        <v>200</v>
      </c>
      <c r="D127" s="1343">
        <v>2021</v>
      </c>
      <c r="E127" s="631">
        <f t="shared" ref="E127:J127" si="29">E6+E20+E65+E77+E91+E109</f>
        <v>0</v>
      </c>
      <c r="F127" s="631">
        <f t="shared" si="29"/>
        <v>21000</v>
      </c>
      <c r="G127" s="631">
        <f t="shared" si="29"/>
        <v>113260000</v>
      </c>
      <c r="H127" s="631">
        <f t="shared" si="29"/>
        <v>17490000</v>
      </c>
      <c r="I127" s="631">
        <f t="shared" si="29"/>
        <v>113260000</v>
      </c>
      <c r="J127" s="730">
        <f t="shared" si="29"/>
        <v>-95770000</v>
      </c>
    </row>
    <row r="128" spans="1:10" ht="18.75" x14ac:dyDescent="0.3">
      <c r="A128" s="1340"/>
      <c r="B128" s="1342"/>
      <c r="C128" s="632" t="s">
        <v>201</v>
      </c>
      <c r="D128" s="1343"/>
      <c r="E128" s="631">
        <f>E110</f>
        <v>0</v>
      </c>
      <c r="F128" s="631">
        <f t="shared" ref="F128:J128" si="30">F110</f>
        <v>0</v>
      </c>
      <c r="G128" s="631">
        <f t="shared" si="30"/>
        <v>1510000</v>
      </c>
      <c r="H128" s="631">
        <f t="shared" si="30"/>
        <v>1510000</v>
      </c>
      <c r="I128" s="631">
        <f t="shared" si="30"/>
        <v>1510000</v>
      </c>
      <c r="J128" s="730">
        <f t="shared" si="30"/>
        <v>0</v>
      </c>
    </row>
    <row r="129" spans="1:10" ht="18.75" x14ac:dyDescent="0.3">
      <c r="A129" s="1340"/>
      <c r="B129" s="1342"/>
      <c r="C129" s="633" t="s">
        <v>42</v>
      </c>
      <c r="D129" s="1343"/>
      <c r="E129" s="631"/>
      <c r="F129" s="631"/>
      <c r="G129" s="732">
        <f>G127+G128</f>
        <v>114770000</v>
      </c>
      <c r="H129" s="732">
        <f t="shared" ref="H129:J129" si="31">H127+H128</f>
        <v>19000000</v>
      </c>
      <c r="I129" s="732">
        <f t="shared" si="31"/>
        <v>114770000</v>
      </c>
      <c r="J129" s="733">
        <f t="shared" si="31"/>
        <v>-95770000</v>
      </c>
    </row>
    <row r="130" spans="1:10" ht="18.75" x14ac:dyDescent="0.3">
      <c r="A130" s="1340"/>
      <c r="B130" s="1342"/>
      <c r="C130" s="632" t="s">
        <v>200</v>
      </c>
      <c r="D130" s="1343">
        <v>2022</v>
      </c>
      <c r="E130" s="631">
        <f t="shared" ref="E130:J130" si="32">E7+E21+E66+E78+E92+E112</f>
        <v>0</v>
      </c>
      <c r="F130" s="631">
        <f t="shared" si="32"/>
        <v>10000</v>
      </c>
      <c r="G130" s="631">
        <f t="shared" si="32"/>
        <v>78760000</v>
      </c>
      <c r="H130" s="631">
        <f t="shared" si="32"/>
        <v>17490000</v>
      </c>
      <c r="I130" s="631">
        <f t="shared" si="32"/>
        <v>78760000</v>
      </c>
      <c r="J130" s="730">
        <f t="shared" si="32"/>
        <v>-61270000</v>
      </c>
    </row>
    <row r="131" spans="1:10" ht="18.75" x14ac:dyDescent="0.3">
      <c r="A131" s="1340"/>
      <c r="B131" s="1342"/>
      <c r="C131" s="632" t="s">
        <v>201</v>
      </c>
      <c r="D131" s="1343"/>
      <c r="E131" s="631">
        <f>E113</f>
        <v>0</v>
      </c>
      <c r="F131" s="631">
        <f t="shared" ref="F131:J131" si="33">F113</f>
        <v>0</v>
      </c>
      <c r="G131" s="631">
        <f t="shared" si="33"/>
        <v>1510000</v>
      </c>
      <c r="H131" s="631">
        <f t="shared" si="33"/>
        <v>1510000</v>
      </c>
      <c r="I131" s="631">
        <f t="shared" si="33"/>
        <v>1510000</v>
      </c>
      <c r="J131" s="730">
        <f t="shared" si="33"/>
        <v>0</v>
      </c>
    </row>
    <row r="132" spans="1:10" ht="19.5" thickBot="1" x14ac:dyDescent="0.35">
      <c r="A132" s="1341"/>
      <c r="B132" s="1342"/>
      <c r="C132" s="632" t="s">
        <v>42</v>
      </c>
      <c r="D132" s="1343"/>
      <c r="E132" s="631"/>
      <c r="F132" s="631"/>
      <c r="G132" s="732">
        <f>G130+G131</f>
        <v>80270000</v>
      </c>
      <c r="H132" s="732">
        <f t="shared" ref="H132:J132" si="34">H130+H131</f>
        <v>19000000</v>
      </c>
      <c r="I132" s="732">
        <f t="shared" si="34"/>
        <v>80270000</v>
      </c>
      <c r="J132" s="733">
        <f t="shared" si="34"/>
        <v>-61270000</v>
      </c>
    </row>
    <row r="133" spans="1:10" ht="18.75" x14ac:dyDescent="0.3">
      <c r="A133" s="626"/>
      <c r="B133" s="734"/>
      <c r="C133" s="735" t="s">
        <v>200</v>
      </c>
      <c r="D133" s="1352" t="s">
        <v>202</v>
      </c>
      <c r="E133" s="736">
        <f>E121+E124+E127+E130</f>
        <v>17490000</v>
      </c>
      <c r="F133" s="736">
        <f>F124+F127+F130</f>
        <v>50000</v>
      </c>
      <c r="G133" s="736">
        <f>G124+G127+G130</f>
        <v>320850000</v>
      </c>
      <c r="H133" s="736">
        <f t="shared" ref="H133:J135" si="35">H124+H127+H130</f>
        <v>52470000</v>
      </c>
      <c r="I133" s="736">
        <f t="shared" si="35"/>
        <v>320850000</v>
      </c>
      <c r="J133" s="737">
        <f t="shared" si="35"/>
        <v>-268380000</v>
      </c>
    </row>
    <row r="134" spans="1:10" ht="18.75" x14ac:dyDescent="0.3">
      <c r="A134" s="626"/>
      <c r="B134" s="734"/>
      <c r="C134" s="735" t="s">
        <v>201</v>
      </c>
      <c r="D134" s="1352"/>
      <c r="E134" s="736">
        <f>E122</f>
        <v>1510000</v>
      </c>
      <c r="F134" s="736"/>
      <c r="G134" s="736">
        <f>G125+G128+G131</f>
        <v>4530000</v>
      </c>
      <c r="H134" s="736">
        <f t="shared" si="35"/>
        <v>4530000</v>
      </c>
      <c r="I134" s="736">
        <f t="shared" si="35"/>
        <v>4530000</v>
      </c>
      <c r="J134" s="737">
        <f t="shared" si="35"/>
        <v>0</v>
      </c>
    </row>
    <row r="135" spans="1:10" ht="0.75" customHeight="1" x14ac:dyDescent="0.3">
      <c r="A135" s="626"/>
      <c r="B135" s="734"/>
      <c r="C135" s="735" t="s">
        <v>42</v>
      </c>
      <c r="D135" s="1352"/>
      <c r="E135" s="736">
        <f>E133+E134</f>
        <v>19000000</v>
      </c>
      <c r="F135" s="736">
        <f>F133+F134</f>
        <v>50000</v>
      </c>
      <c r="G135" s="736">
        <f>G126+G129+G132</f>
        <v>325380000</v>
      </c>
      <c r="H135" s="736">
        <f t="shared" si="35"/>
        <v>57000000</v>
      </c>
      <c r="I135" s="736">
        <f t="shared" si="35"/>
        <v>325380000</v>
      </c>
      <c r="J135" s="737">
        <f t="shared" si="35"/>
        <v>-268380000</v>
      </c>
    </row>
    <row r="136" spans="1:10" ht="19.5" thickBot="1" x14ac:dyDescent="0.35">
      <c r="A136" s="625"/>
      <c r="B136" s="738"/>
      <c r="C136" s="722"/>
      <c r="D136" s="723" t="s">
        <v>42</v>
      </c>
      <c r="E136" s="724">
        <f>E135</f>
        <v>19000000</v>
      </c>
      <c r="F136" s="724">
        <f>F133</f>
        <v>50000</v>
      </c>
      <c r="G136" s="724">
        <f>G126+G129+G132</f>
        <v>325380000</v>
      </c>
      <c r="H136" s="724">
        <f t="shared" ref="H136:J136" si="36">H126+H129+H132</f>
        <v>57000000</v>
      </c>
      <c r="I136" s="724">
        <f t="shared" si="36"/>
        <v>325380000</v>
      </c>
      <c r="J136" s="725">
        <f t="shared" si="36"/>
        <v>-268380000</v>
      </c>
    </row>
    <row r="137" spans="1:10" x14ac:dyDescent="0.25">
      <c r="A137" s="739"/>
      <c r="B137" s="739"/>
      <c r="C137" s="6"/>
    </row>
    <row r="138" spans="1:10" x14ac:dyDescent="0.25">
      <c r="A138" s="739"/>
      <c r="B138" s="739"/>
      <c r="C138" s="6"/>
    </row>
    <row r="139" spans="1:10" ht="21.75" thickBot="1" x14ac:dyDescent="0.3">
      <c r="A139" s="1348" t="s">
        <v>250</v>
      </c>
      <c r="B139" s="1348"/>
      <c r="C139" s="1348"/>
    </row>
    <row r="140" spans="1:10" ht="37.5" x14ac:dyDescent="0.3">
      <c r="A140" s="745"/>
      <c r="B140" s="746" t="s">
        <v>166</v>
      </c>
      <c r="C140" s="747" t="s">
        <v>199</v>
      </c>
      <c r="D140" s="748" t="s">
        <v>191</v>
      </c>
      <c r="E140" s="748" t="s">
        <v>190</v>
      </c>
      <c r="F140" s="748" t="s">
        <v>167</v>
      </c>
      <c r="G140" s="748" t="s">
        <v>11</v>
      </c>
      <c r="H140" s="748" t="s">
        <v>163</v>
      </c>
      <c r="I140" s="748" t="s">
        <v>72</v>
      </c>
      <c r="J140" s="749" t="s">
        <v>192</v>
      </c>
    </row>
    <row r="141" spans="1:10" ht="18.75" x14ac:dyDescent="0.3">
      <c r="A141" s="1310">
        <v>1</v>
      </c>
      <c r="B141" s="1322" t="s">
        <v>203</v>
      </c>
      <c r="C141" s="1309" t="s">
        <v>164</v>
      </c>
      <c r="D141" s="750">
        <v>2019</v>
      </c>
      <c r="E141" s="751">
        <v>500000</v>
      </c>
      <c r="F141" s="751"/>
      <c r="G141" s="750"/>
      <c r="H141" s="750"/>
      <c r="I141" s="750"/>
      <c r="J141" s="752"/>
    </row>
    <row r="142" spans="1:10" ht="18.75" x14ac:dyDescent="0.3">
      <c r="A142" s="1310"/>
      <c r="B142" s="1322"/>
      <c r="C142" s="1309"/>
      <c r="D142" s="750">
        <v>2020</v>
      </c>
      <c r="E142" s="751"/>
      <c r="F142" s="751"/>
      <c r="G142" s="751">
        <f>I142</f>
        <v>500000</v>
      </c>
      <c r="H142" s="751">
        <v>500000</v>
      </c>
      <c r="I142" s="751">
        <v>500000</v>
      </c>
      <c r="J142" s="753">
        <f>H142-I142</f>
        <v>0</v>
      </c>
    </row>
    <row r="143" spans="1:10" ht="18.75" x14ac:dyDescent="0.3">
      <c r="A143" s="1310"/>
      <c r="B143" s="1322"/>
      <c r="C143" s="1309"/>
      <c r="D143" s="750">
        <v>2021</v>
      </c>
      <c r="E143" s="751"/>
      <c r="F143" s="751"/>
      <c r="G143" s="751">
        <f t="shared" ref="G143:G144" si="37">I143</f>
        <v>500000</v>
      </c>
      <c r="H143" s="751">
        <v>500000</v>
      </c>
      <c r="I143" s="751">
        <v>500000</v>
      </c>
      <c r="J143" s="753">
        <f>H143-I143</f>
        <v>0</v>
      </c>
    </row>
    <row r="144" spans="1:10" ht="18.75" x14ac:dyDescent="0.3">
      <c r="A144" s="1310"/>
      <c r="B144" s="1322"/>
      <c r="C144" s="1309"/>
      <c r="D144" s="750">
        <v>2022</v>
      </c>
      <c r="E144" s="751"/>
      <c r="F144" s="751"/>
      <c r="G144" s="751">
        <f t="shared" si="37"/>
        <v>500000</v>
      </c>
      <c r="H144" s="751">
        <v>500000</v>
      </c>
      <c r="I144" s="751">
        <v>500000</v>
      </c>
      <c r="J144" s="753">
        <f>H144-I144</f>
        <v>0</v>
      </c>
    </row>
    <row r="145" spans="1:10" ht="19.5" thickBot="1" x14ac:dyDescent="0.35">
      <c r="A145" s="759"/>
      <c r="B145" s="770"/>
      <c r="C145" s="835"/>
      <c r="D145" s="780" t="s">
        <v>42</v>
      </c>
      <c r="E145" s="781">
        <f>E141+E142+E143+E144</f>
        <v>500000</v>
      </c>
      <c r="F145" s="781">
        <f>F141+F142+F143+F144</f>
        <v>0</v>
      </c>
      <c r="G145" s="781">
        <f>G142+G143+G144</f>
        <v>1500000</v>
      </c>
      <c r="H145" s="781">
        <f t="shared" ref="H145:J145" si="38">H142+H143+H144</f>
        <v>1500000</v>
      </c>
      <c r="I145" s="781">
        <f t="shared" si="38"/>
        <v>1500000</v>
      </c>
      <c r="J145" s="782">
        <f t="shared" si="38"/>
        <v>0</v>
      </c>
    </row>
    <row r="146" spans="1:10" ht="18.75" x14ac:dyDescent="0.3">
      <c r="A146" s="630"/>
      <c r="B146" s="630"/>
      <c r="C146" s="836"/>
      <c r="D146" s="837"/>
      <c r="E146" s="838"/>
      <c r="F146" s="838"/>
      <c r="G146" s="838"/>
      <c r="H146" s="838"/>
      <c r="I146" s="838"/>
      <c r="J146" s="838"/>
    </row>
    <row r="147" spans="1:10" ht="18.75" x14ac:dyDescent="0.3">
      <c r="A147" s="1402" t="s">
        <v>246</v>
      </c>
      <c r="B147" s="1403"/>
      <c r="C147" s="1403"/>
      <c r="D147" s="1403"/>
      <c r="E147" s="1403"/>
      <c r="F147" s="1403"/>
      <c r="G147" s="1403"/>
      <c r="H147" s="838"/>
      <c r="I147" s="838"/>
      <c r="J147" s="838"/>
    </row>
    <row r="148" spans="1:10" ht="16.5" customHeight="1" x14ac:dyDescent="0.3">
      <c r="A148" s="1404" t="s">
        <v>247</v>
      </c>
      <c r="B148" s="1321"/>
      <c r="C148" s="1321"/>
      <c r="D148" s="1321"/>
      <c r="E148" s="1321"/>
      <c r="F148" s="1321"/>
      <c r="G148" s="1321"/>
      <c r="H148" s="838"/>
      <c r="I148" s="838"/>
      <c r="J148" s="838"/>
    </row>
    <row r="149" spans="1:10" ht="18.75" x14ac:dyDescent="0.3">
      <c r="A149" s="630"/>
      <c r="B149" s="630"/>
      <c r="C149" s="836"/>
      <c r="D149" s="837"/>
      <c r="E149" s="838"/>
      <c r="F149" s="838"/>
      <c r="G149" s="838"/>
      <c r="H149" s="838"/>
      <c r="I149" s="838"/>
      <c r="J149" s="838"/>
    </row>
    <row r="150" spans="1:10" ht="21.75" thickBot="1" x14ac:dyDescent="0.3">
      <c r="A150" s="1348" t="s">
        <v>250</v>
      </c>
      <c r="B150" s="1348"/>
      <c r="C150" s="1348"/>
    </row>
    <row r="151" spans="1:10" ht="37.5" x14ac:dyDescent="0.3">
      <c r="A151" s="712"/>
      <c r="B151" s="692" t="s">
        <v>166</v>
      </c>
      <c r="C151" s="693" t="s">
        <v>199</v>
      </c>
      <c r="D151" s="694" t="s">
        <v>191</v>
      </c>
      <c r="E151" s="694" t="s">
        <v>190</v>
      </c>
      <c r="F151" s="694" t="s">
        <v>167</v>
      </c>
      <c r="G151" s="694" t="s">
        <v>11</v>
      </c>
      <c r="H151" s="694" t="s">
        <v>163</v>
      </c>
      <c r="I151" s="694" t="s">
        <v>72</v>
      </c>
      <c r="J151" s="695" t="s">
        <v>192</v>
      </c>
    </row>
    <row r="152" spans="1:10" ht="18.75" x14ac:dyDescent="0.3">
      <c r="A152" s="1349"/>
      <c r="B152" s="1350" t="s">
        <v>210</v>
      </c>
      <c r="C152" s="1351" t="s">
        <v>164</v>
      </c>
      <c r="D152" s="713">
        <v>2019</v>
      </c>
      <c r="E152" s="678">
        <f>E141</f>
        <v>500000</v>
      </c>
      <c r="F152" s="678"/>
      <c r="G152" s="713"/>
      <c r="H152" s="713"/>
      <c r="I152" s="713"/>
      <c r="J152" s="714"/>
    </row>
    <row r="153" spans="1:10" ht="18.75" x14ac:dyDescent="0.3">
      <c r="A153" s="1349"/>
      <c r="B153" s="1350"/>
      <c r="C153" s="1351"/>
      <c r="D153" s="713">
        <v>2020</v>
      </c>
      <c r="E153" s="678">
        <f>E142</f>
        <v>0</v>
      </c>
      <c r="F153" s="678">
        <f t="shared" ref="F153:J155" si="39">F142</f>
        <v>0</v>
      </c>
      <c r="G153" s="678">
        <f t="shared" si="39"/>
        <v>500000</v>
      </c>
      <c r="H153" s="678">
        <f t="shared" si="39"/>
        <v>500000</v>
      </c>
      <c r="I153" s="678">
        <f t="shared" si="39"/>
        <v>500000</v>
      </c>
      <c r="J153" s="715">
        <f t="shared" si="39"/>
        <v>0</v>
      </c>
    </row>
    <row r="154" spans="1:10" ht="18.75" x14ac:dyDescent="0.3">
      <c r="A154" s="1349"/>
      <c r="B154" s="1350"/>
      <c r="C154" s="1351"/>
      <c r="D154" s="713">
        <v>2021</v>
      </c>
      <c r="E154" s="678">
        <f>E143</f>
        <v>0</v>
      </c>
      <c r="F154" s="678">
        <f t="shared" si="39"/>
        <v>0</v>
      </c>
      <c r="G154" s="678">
        <f t="shared" si="39"/>
        <v>500000</v>
      </c>
      <c r="H154" s="678">
        <f t="shared" si="39"/>
        <v>500000</v>
      </c>
      <c r="I154" s="678">
        <f t="shared" si="39"/>
        <v>500000</v>
      </c>
      <c r="J154" s="715">
        <f t="shared" si="39"/>
        <v>0</v>
      </c>
    </row>
    <row r="155" spans="1:10" ht="18.75" x14ac:dyDescent="0.3">
      <c r="A155" s="1349"/>
      <c r="B155" s="1350"/>
      <c r="C155" s="1351"/>
      <c r="D155" s="713">
        <v>2022</v>
      </c>
      <c r="E155" s="678">
        <f>E144</f>
        <v>0</v>
      </c>
      <c r="F155" s="678">
        <f t="shared" si="39"/>
        <v>0</v>
      </c>
      <c r="G155" s="678">
        <f t="shared" si="39"/>
        <v>500000</v>
      </c>
      <c r="H155" s="678">
        <f t="shared" si="39"/>
        <v>500000</v>
      </c>
      <c r="I155" s="678">
        <f t="shared" si="39"/>
        <v>500000</v>
      </c>
      <c r="J155" s="715">
        <f t="shared" si="39"/>
        <v>0</v>
      </c>
    </row>
    <row r="156" spans="1:10" ht="19.5" thickBot="1" x14ac:dyDescent="0.35">
      <c r="A156" s="716"/>
      <c r="B156" s="717"/>
      <c r="C156" s="718"/>
      <c r="D156" s="719" t="s">
        <v>42</v>
      </c>
      <c r="E156" s="720">
        <f>E152+E153+E154+E155</f>
        <v>500000</v>
      </c>
      <c r="F156" s="720">
        <f>F152+F153+F154+F155</f>
        <v>0</v>
      </c>
      <c r="G156" s="720">
        <f>G153+G154+G155</f>
        <v>1500000</v>
      </c>
      <c r="H156" s="720">
        <f t="shared" ref="H156:J156" si="40">H153+H154+H155</f>
        <v>1500000</v>
      </c>
      <c r="I156" s="720">
        <f t="shared" si="40"/>
        <v>1500000</v>
      </c>
      <c r="J156" s="721">
        <f t="shared" si="40"/>
        <v>0</v>
      </c>
    </row>
    <row r="157" spans="1:10" ht="19.5" thickBot="1" x14ac:dyDescent="0.35">
      <c r="A157" s="844" t="s">
        <v>251</v>
      </c>
      <c r="B157" s="844"/>
      <c r="C157" s="845"/>
      <c r="D157" s="12"/>
      <c r="E157" s="12"/>
      <c r="F157" s="12"/>
      <c r="G157" s="12"/>
      <c r="H157" s="12"/>
      <c r="I157" s="12"/>
      <c r="J157" s="12"/>
    </row>
    <row r="158" spans="1:10" ht="37.5" x14ac:dyDescent="0.3">
      <c r="A158" s="745"/>
      <c r="B158" s="746" t="s">
        <v>166</v>
      </c>
      <c r="C158" s="747" t="s">
        <v>199</v>
      </c>
      <c r="D158" s="748" t="s">
        <v>191</v>
      </c>
      <c r="E158" s="748" t="s">
        <v>190</v>
      </c>
      <c r="F158" s="748" t="s">
        <v>167</v>
      </c>
      <c r="G158" s="748" t="s">
        <v>11</v>
      </c>
      <c r="H158" s="748" t="s">
        <v>163</v>
      </c>
      <c r="I158" s="748" t="s">
        <v>72</v>
      </c>
      <c r="J158" s="749" t="s">
        <v>192</v>
      </c>
    </row>
    <row r="159" spans="1:10" ht="18.75" x14ac:dyDescent="0.3">
      <c r="A159" s="1310">
        <v>1</v>
      </c>
      <c r="B159" s="1322" t="s">
        <v>204</v>
      </c>
      <c r="C159" s="1309" t="s">
        <v>164</v>
      </c>
      <c r="D159" s="750">
        <v>2019</v>
      </c>
      <c r="E159" s="751">
        <v>2000000</v>
      </c>
      <c r="F159" s="751"/>
      <c r="G159" s="750"/>
      <c r="H159" s="750"/>
      <c r="I159" s="750"/>
      <c r="J159" s="752"/>
    </row>
    <row r="160" spans="1:10" ht="18.75" x14ac:dyDescent="0.3">
      <c r="A160" s="1310"/>
      <c r="B160" s="1322"/>
      <c r="C160" s="1309"/>
      <c r="D160" s="750">
        <v>2020</v>
      </c>
      <c r="E160" s="751"/>
      <c r="F160" s="751"/>
      <c r="G160" s="751">
        <f>I160</f>
        <v>5000000</v>
      </c>
      <c r="H160" s="751">
        <v>2000000</v>
      </c>
      <c r="I160" s="751">
        <v>5000000</v>
      </c>
      <c r="J160" s="753">
        <f>H160-I160</f>
        <v>-3000000</v>
      </c>
    </row>
    <row r="161" spans="1:10" ht="18.75" x14ac:dyDescent="0.3">
      <c r="A161" s="1310"/>
      <c r="B161" s="1322"/>
      <c r="C161" s="1309"/>
      <c r="D161" s="750">
        <v>2021</v>
      </c>
      <c r="E161" s="751"/>
      <c r="F161" s="751"/>
      <c r="G161" s="751"/>
      <c r="H161" s="751"/>
      <c r="I161" s="751"/>
      <c r="J161" s="753">
        <f>H161-I161</f>
        <v>0</v>
      </c>
    </row>
    <row r="162" spans="1:10" ht="18.75" x14ac:dyDescent="0.3">
      <c r="A162" s="1310"/>
      <c r="B162" s="1322"/>
      <c r="C162" s="1309"/>
      <c r="D162" s="750">
        <v>2022</v>
      </c>
      <c r="E162" s="751"/>
      <c r="F162" s="751"/>
      <c r="G162" s="751"/>
      <c r="H162" s="751"/>
      <c r="I162" s="751"/>
      <c r="J162" s="753">
        <f>H162-I162</f>
        <v>0</v>
      </c>
    </row>
    <row r="163" spans="1:10" ht="19.5" thickBot="1" x14ac:dyDescent="0.35">
      <c r="A163" s="759"/>
      <c r="B163" s="770"/>
      <c r="C163" s="835"/>
      <c r="D163" s="780" t="s">
        <v>42</v>
      </c>
      <c r="E163" s="781">
        <f>E159+E160+E161+E162</f>
        <v>2000000</v>
      </c>
      <c r="F163" s="781">
        <f>F159+F160+F161+F162</f>
        <v>0</v>
      </c>
      <c r="G163" s="781">
        <f>G160+G161+G162</f>
        <v>5000000</v>
      </c>
      <c r="H163" s="781">
        <f t="shared" ref="H163:J163" si="41">H160+H161+H162</f>
        <v>2000000</v>
      </c>
      <c r="I163" s="781">
        <f t="shared" si="41"/>
        <v>5000000</v>
      </c>
      <c r="J163" s="782">
        <f t="shared" si="41"/>
        <v>-3000000</v>
      </c>
    </row>
    <row r="164" spans="1:10" ht="19.5" thickBot="1" x14ac:dyDescent="0.35">
      <c r="A164" s="630"/>
      <c r="B164" s="630"/>
      <c r="C164" s="836"/>
      <c r="D164" s="12"/>
      <c r="E164" s="12"/>
      <c r="F164" s="12"/>
      <c r="G164" s="12"/>
      <c r="H164" s="12"/>
      <c r="I164" s="12"/>
      <c r="J164" s="12"/>
    </row>
    <row r="165" spans="1:10" ht="37.5" x14ac:dyDescent="0.3">
      <c r="A165" s="745"/>
      <c r="B165" s="746" t="s">
        <v>166</v>
      </c>
      <c r="C165" s="747" t="s">
        <v>199</v>
      </c>
      <c r="D165" s="748" t="s">
        <v>191</v>
      </c>
      <c r="E165" s="748" t="s">
        <v>190</v>
      </c>
      <c r="F165" s="748" t="s">
        <v>167</v>
      </c>
      <c r="G165" s="748" t="s">
        <v>11</v>
      </c>
      <c r="H165" s="748" t="s">
        <v>163</v>
      </c>
      <c r="I165" s="748" t="s">
        <v>72</v>
      </c>
      <c r="J165" s="749" t="s">
        <v>192</v>
      </c>
    </row>
    <row r="166" spans="1:10" ht="18.75" x14ac:dyDescent="0.3">
      <c r="A166" s="1310">
        <v>2</v>
      </c>
      <c r="B166" s="1322" t="s">
        <v>205</v>
      </c>
      <c r="C166" s="1309" t="s">
        <v>164</v>
      </c>
      <c r="D166" s="750">
        <v>2019</v>
      </c>
      <c r="E166" s="751">
        <v>80000</v>
      </c>
      <c r="F166" s="751"/>
      <c r="G166" s="750"/>
      <c r="H166" s="750"/>
      <c r="I166" s="750"/>
      <c r="J166" s="752"/>
    </row>
    <row r="167" spans="1:10" ht="18.75" x14ac:dyDescent="0.3">
      <c r="A167" s="1310"/>
      <c r="B167" s="1322"/>
      <c r="C167" s="1309"/>
      <c r="D167" s="750">
        <v>2020</v>
      </c>
      <c r="E167" s="751"/>
      <c r="F167" s="751"/>
      <c r="G167" s="751">
        <f>I167</f>
        <v>1500000</v>
      </c>
      <c r="H167" s="751">
        <v>40000</v>
      </c>
      <c r="I167" s="751">
        <v>1500000</v>
      </c>
      <c r="J167" s="753">
        <f>H167-I167</f>
        <v>-1460000</v>
      </c>
    </row>
    <row r="168" spans="1:10" ht="18.75" x14ac:dyDescent="0.3">
      <c r="A168" s="1310"/>
      <c r="B168" s="1322"/>
      <c r="C168" s="1309"/>
      <c r="D168" s="750">
        <v>2021</v>
      </c>
      <c r="E168" s="751"/>
      <c r="F168" s="751"/>
      <c r="G168" s="751"/>
      <c r="H168" s="751"/>
      <c r="I168" s="751"/>
      <c r="J168" s="753">
        <f>H168-I168</f>
        <v>0</v>
      </c>
    </row>
    <row r="169" spans="1:10" ht="18.75" x14ac:dyDescent="0.3">
      <c r="A169" s="1310"/>
      <c r="B169" s="1322"/>
      <c r="C169" s="1309"/>
      <c r="D169" s="750">
        <v>2022</v>
      </c>
      <c r="E169" s="751"/>
      <c r="F169" s="751"/>
      <c r="G169" s="751"/>
      <c r="H169" s="751"/>
      <c r="I169" s="751"/>
      <c r="J169" s="753">
        <f>H169-I169</f>
        <v>0</v>
      </c>
    </row>
    <row r="170" spans="1:10" ht="19.5" thickBot="1" x14ac:dyDescent="0.35">
      <c r="A170" s="759"/>
      <c r="B170" s="770"/>
      <c r="C170" s="835"/>
      <c r="D170" s="780" t="s">
        <v>42</v>
      </c>
      <c r="E170" s="781">
        <f>E166+E167+E168+E169</f>
        <v>80000</v>
      </c>
      <c r="F170" s="781">
        <f>F166+F167+F168+F169</f>
        <v>0</v>
      </c>
      <c r="G170" s="781">
        <f>G167+G168+G169</f>
        <v>1500000</v>
      </c>
      <c r="H170" s="781">
        <f t="shared" ref="H170:J170" si="42">H167+H168+H169</f>
        <v>40000</v>
      </c>
      <c r="I170" s="781">
        <f t="shared" si="42"/>
        <v>1500000</v>
      </c>
      <c r="J170" s="782">
        <f t="shared" si="42"/>
        <v>-1460000</v>
      </c>
    </row>
    <row r="171" spans="1:10" ht="19.5" thickBot="1" x14ac:dyDescent="0.35">
      <c r="A171" s="630"/>
      <c r="B171" s="630"/>
      <c r="C171" s="836"/>
      <c r="D171" s="12"/>
      <c r="E171" s="12"/>
      <c r="F171" s="12"/>
      <c r="G171" s="12"/>
      <c r="H171" s="12"/>
      <c r="I171" s="12"/>
      <c r="J171" s="12"/>
    </row>
    <row r="172" spans="1:10" ht="37.5" x14ac:dyDescent="0.3">
      <c r="A172" s="745"/>
      <c r="B172" s="746" t="s">
        <v>166</v>
      </c>
      <c r="C172" s="747" t="s">
        <v>199</v>
      </c>
      <c r="D172" s="748" t="s">
        <v>191</v>
      </c>
      <c r="E172" s="748" t="s">
        <v>190</v>
      </c>
      <c r="F172" s="748" t="s">
        <v>167</v>
      </c>
      <c r="G172" s="748" t="s">
        <v>11</v>
      </c>
      <c r="H172" s="748" t="s">
        <v>163</v>
      </c>
      <c r="I172" s="748" t="s">
        <v>72</v>
      </c>
      <c r="J172" s="749" t="s">
        <v>192</v>
      </c>
    </row>
    <row r="173" spans="1:10" ht="18.75" x14ac:dyDescent="0.3">
      <c r="A173" s="1310">
        <v>3</v>
      </c>
      <c r="B173" s="1322" t="s">
        <v>248</v>
      </c>
      <c r="C173" s="1309" t="s">
        <v>164</v>
      </c>
      <c r="D173" s="750">
        <v>2019</v>
      </c>
      <c r="E173" s="751"/>
      <c r="F173" s="751"/>
      <c r="G173" s="750"/>
      <c r="H173" s="750"/>
      <c r="I173" s="750"/>
      <c r="J173" s="752"/>
    </row>
    <row r="174" spans="1:10" ht="18.75" x14ac:dyDescent="0.3">
      <c r="A174" s="1310"/>
      <c r="B174" s="1322"/>
      <c r="C174" s="1309"/>
      <c r="D174" s="750">
        <v>2020</v>
      </c>
      <c r="E174" s="751"/>
      <c r="F174" s="751"/>
      <c r="G174" s="751">
        <f>I174</f>
        <v>2000000</v>
      </c>
      <c r="H174" s="751">
        <v>40000</v>
      </c>
      <c r="I174" s="751">
        <v>2000000</v>
      </c>
      <c r="J174" s="753">
        <f>H174-I174</f>
        <v>-1960000</v>
      </c>
    </row>
    <row r="175" spans="1:10" ht="18.75" x14ac:dyDescent="0.3">
      <c r="A175" s="1310"/>
      <c r="B175" s="1322"/>
      <c r="C175" s="1309"/>
      <c r="D175" s="750">
        <v>2021</v>
      </c>
      <c r="E175" s="751"/>
      <c r="F175" s="751"/>
      <c r="G175" s="751">
        <f t="shared" ref="G175:G176" si="43">I175</f>
        <v>2080000</v>
      </c>
      <c r="H175" s="751">
        <v>2080000</v>
      </c>
      <c r="I175" s="751">
        <v>2080000</v>
      </c>
      <c r="J175" s="753">
        <f>H175-I175</f>
        <v>0</v>
      </c>
    </row>
    <row r="176" spans="1:10" ht="18.75" x14ac:dyDescent="0.3">
      <c r="A176" s="1310"/>
      <c r="B176" s="1322"/>
      <c r="C176" s="1309"/>
      <c r="D176" s="750">
        <v>2022</v>
      </c>
      <c r="E176" s="751"/>
      <c r="F176" s="751"/>
      <c r="G176" s="751">
        <f t="shared" si="43"/>
        <v>2080000</v>
      </c>
      <c r="H176" s="751">
        <v>2080000</v>
      </c>
      <c r="I176" s="751">
        <v>2080000</v>
      </c>
      <c r="J176" s="753">
        <f>H176-I176</f>
        <v>0</v>
      </c>
    </row>
    <row r="177" spans="1:10" ht="18.75" x14ac:dyDescent="0.3">
      <c r="A177" s="765"/>
      <c r="B177" s="839"/>
      <c r="C177" s="840"/>
      <c r="D177" s="841" t="s">
        <v>42</v>
      </c>
      <c r="E177" s="842">
        <f>E173+E174+E175+E176</f>
        <v>0</v>
      </c>
      <c r="F177" s="842">
        <f>F173+F174+F175+F176</f>
        <v>0</v>
      </c>
      <c r="G177" s="842">
        <f>G174+G175+G176</f>
        <v>6160000</v>
      </c>
      <c r="H177" s="842">
        <f t="shared" ref="H177:J177" si="44">H174+H175+H176</f>
        <v>4200000</v>
      </c>
      <c r="I177" s="842">
        <f t="shared" si="44"/>
        <v>6160000</v>
      </c>
      <c r="J177" s="843">
        <f t="shared" si="44"/>
        <v>-1960000</v>
      </c>
    </row>
    <row r="178" spans="1:10" ht="19.5" thickBot="1" x14ac:dyDescent="0.3">
      <c r="A178" s="844" t="s">
        <v>251</v>
      </c>
      <c r="B178" s="634"/>
      <c r="C178" s="635"/>
      <c r="D178" s="636"/>
      <c r="E178" s="636"/>
      <c r="F178" s="636"/>
      <c r="G178" s="636"/>
      <c r="H178" s="636"/>
      <c r="I178" s="636"/>
      <c r="J178" s="637"/>
    </row>
    <row r="179" spans="1:10" ht="42" x14ac:dyDescent="0.35">
      <c r="A179" s="696"/>
      <c r="B179" s="697" t="s">
        <v>166</v>
      </c>
      <c r="C179" s="698" t="s">
        <v>199</v>
      </c>
      <c r="D179" s="699" t="s">
        <v>191</v>
      </c>
      <c r="E179" s="699" t="s">
        <v>190</v>
      </c>
      <c r="F179" s="699" t="s">
        <v>167</v>
      </c>
      <c r="G179" s="699" t="s">
        <v>11</v>
      </c>
      <c r="H179" s="699" t="s">
        <v>163</v>
      </c>
      <c r="I179" s="699" t="s">
        <v>72</v>
      </c>
      <c r="J179" s="700" t="s">
        <v>192</v>
      </c>
    </row>
    <row r="180" spans="1:10" ht="21" x14ac:dyDescent="0.35">
      <c r="A180" s="1353">
        <v>3</v>
      </c>
      <c r="B180" s="1355" t="s">
        <v>209</v>
      </c>
      <c r="C180" s="1357" t="s">
        <v>164</v>
      </c>
      <c r="D180" s="701">
        <v>2019</v>
      </c>
      <c r="E180" s="702">
        <f>E159+E166+E173</f>
        <v>2080000</v>
      </c>
      <c r="F180" s="702"/>
      <c r="G180" s="701"/>
      <c r="H180" s="701"/>
      <c r="I180" s="701"/>
      <c r="J180" s="703"/>
    </row>
    <row r="181" spans="1:10" ht="21" x14ac:dyDescent="0.35">
      <c r="A181" s="1353"/>
      <c r="B181" s="1355"/>
      <c r="C181" s="1357"/>
      <c r="D181" s="701">
        <v>2020</v>
      </c>
      <c r="E181" s="702">
        <f>E160+E167+E174</f>
        <v>0</v>
      </c>
      <c r="F181" s="702">
        <f t="shared" ref="F181:J183" si="45">F160+F167+F174</f>
        <v>0</v>
      </c>
      <c r="G181" s="702">
        <f t="shared" si="45"/>
        <v>8500000</v>
      </c>
      <c r="H181" s="702">
        <f t="shared" si="45"/>
        <v>2080000</v>
      </c>
      <c r="I181" s="702">
        <f t="shared" si="45"/>
        <v>8500000</v>
      </c>
      <c r="J181" s="704">
        <f t="shared" si="45"/>
        <v>-6420000</v>
      </c>
    </row>
    <row r="182" spans="1:10" ht="21" x14ac:dyDescent="0.35">
      <c r="A182" s="1353"/>
      <c r="B182" s="1355"/>
      <c r="C182" s="1357"/>
      <c r="D182" s="701">
        <v>2021</v>
      </c>
      <c r="E182" s="702">
        <f>E161+E168+E175</f>
        <v>0</v>
      </c>
      <c r="F182" s="702">
        <f t="shared" si="45"/>
        <v>0</v>
      </c>
      <c r="G182" s="702">
        <f t="shared" si="45"/>
        <v>2080000</v>
      </c>
      <c r="H182" s="702">
        <f t="shared" si="45"/>
        <v>2080000</v>
      </c>
      <c r="I182" s="702">
        <f t="shared" si="45"/>
        <v>2080000</v>
      </c>
      <c r="J182" s="704">
        <f t="shared" si="45"/>
        <v>0</v>
      </c>
    </row>
    <row r="183" spans="1:10" ht="21.75" thickBot="1" x14ac:dyDescent="0.4">
      <c r="A183" s="1354"/>
      <c r="B183" s="1356"/>
      <c r="C183" s="1358"/>
      <c r="D183" s="705">
        <v>2022</v>
      </c>
      <c r="E183" s="706">
        <f>E162+E169+E176</f>
        <v>0</v>
      </c>
      <c r="F183" s="706">
        <f t="shared" si="45"/>
        <v>0</v>
      </c>
      <c r="G183" s="706">
        <f t="shared" si="45"/>
        <v>2080000</v>
      </c>
      <c r="H183" s="706">
        <f t="shared" si="45"/>
        <v>2080000</v>
      </c>
      <c r="I183" s="706">
        <f t="shared" si="45"/>
        <v>2080000</v>
      </c>
      <c r="J183" s="707">
        <f t="shared" si="45"/>
        <v>0</v>
      </c>
    </row>
    <row r="184" spans="1:10" ht="21" x14ac:dyDescent="0.35">
      <c r="A184" s="708"/>
      <c r="B184" s="708"/>
      <c r="C184" s="709"/>
      <c r="D184" s="710" t="s">
        <v>42</v>
      </c>
      <c r="E184" s="711">
        <f>E180+E181+E182+E183</f>
        <v>2080000</v>
      </c>
      <c r="F184" s="711">
        <f>F180+F181+F182+F183</f>
        <v>0</v>
      </c>
      <c r="G184" s="711">
        <f>G181+G182+G183</f>
        <v>12660000</v>
      </c>
      <c r="H184" s="711">
        <f t="shared" ref="H184:J184" si="46">H181+H182+H183</f>
        <v>6240000</v>
      </c>
      <c r="I184" s="711">
        <f t="shared" si="46"/>
        <v>12660000</v>
      </c>
      <c r="J184" s="711">
        <f t="shared" si="46"/>
        <v>-6420000</v>
      </c>
    </row>
    <row r="185" spans="1:10" x14ac:dyDescent="0.25">
      <c r="A185" s="739"/>
      <c r="B185" s="739"/>
      <c r="C185" s="6"/>
    </row>
    <row r="186" spans="1:10" ht="24" thickBot="1" x14ac:dyDescent="0.3">
      <c r="A186" s="789" t="s">
        <v>241</v>
      </c>
      <c r="B186" s="789"/>
      <c r="C186" s="790"/>
      <c r="D186" s="791"/>
    </row>
    <row r="187" spans="1:10" ht="37.5" x14ac:dyDescent="0.3">
      <c r="A187" s="745"/>
      <c r="B187" s="746" t="s">
        <v>166</v>
      </c>
      <c r="C187" s="747" t="s">
        <v>199</v>
      </c>
      <c r="D187" s="748" t="s">
        <v>191</v>
      </c>
      <c r="E187" s="748" t="s">
        <v>190</v>
      </c>
      <c r="F187" s="748" t="s">
        <v>167</v>
      </c>
      <c r="G187" s="748" t="s">
        <v>11</v>
      </c>
      <c r="H187" s="748" t="s">
        <v>163</v>
      </c>
      <c r="I187" s="748" t="s">
        <v>72</v>
      </c>
      <c r="J187" s="749" t="s">
        <v>192</v>
      </c>
    </row>
    <row r="188" spans="1:10" ht="18.75" x14ac:dyDescent="0.3">
      <c r="A188" s="1346">
        <v>1</v>
      </c>
      <c r="B188" s="1322" t="s">
        <v>206</v>
      </c>
      <c r="C188" s="1309" t="s">
        <v>164</v>
      </c>
      <c r="D188" s="750">
        <v>2019</v>
      </c>
      <c r="E188" s="751">
        <v>10000</v>
      </c>
      <c r="F188" s="751"/>
      <c r="G188" s="750"/>
      <c r="H188" s="750"/>
      <c r="I188" s="750"/>
      <c r="J188" s="752"/>
    </row>
    <row r="189" spans="1:10" ht="18.75" x14ac:dyDescent="0.3">
      <c r="A189" s="1346"/>
      <c r="B189" s="1322"/>
      <c r="C189" s="1309"/>
      <c r="D189" s="750">
        <v>2020</v>
      </c>
      <c r="E189" s="751"/>
      <c r="F189" s="751"/>
      <c r="G189" s="751">
        <f>I189</f>
        <v>15000000</v>
      </c>
      <c r="H189" s="751">
        <v>5000</v>
      </c>
      <c r="I189" s="751">
        <v>15000000</v>
      </c>
      <c r="J189" s="753">
        <f>H189-I189</f>
        <v>-14995000</v>
      </c>
    </row>
    <row r="190" spans="1:10" ht="18.75" x14ac:dyDescent="0.3">
      <c r="A190" s="1346"/>
      <c r="B190" s="1322"/>
      <c r="C190" s="1309"/>
      <c r="D190" s="750">
        <v>2021</v>
      </c>
      <c r="E190" s="751"/>
      <c r="F190" s="751"/>
      <c r="G190" s="751">
        <f t="shared" ref="G190:G191" si="47">I190</f>
        <v>3000000</v>
      </c>
      <c r="H190" s="751">
        <v>5000</v>
      </c>
      <c r="I190" s="751">
        <v>3000000</v>
      </c>
      <c r="J190" s="753">
        <f>H190-I190</f>
        <v>-2995000</v>
      </c>
    </row>
    <row r="191" spans="1:10" ht="19.5" thickBot="1" x14ac:dyDescent="0.35">
      <c r="A191" s="1359"/>
      <c r="B191" s="1405"/>
      <c r="C191" s="1362"/>
      <c r="D191" s="754">
        <v>2022</v>
      </c>
      <c r="E191" s="755"/>
      <c r="F191" s="755"/>
      <c r="G191" s="755">
        <f t="shared" si="47"/>
        <v>10000</v>
      </c>
      <c r="H191" s="755">
        <v>6000</v>
      </c>
      <c r="I191" s="755">
        <v>10000</v>
      </c>
      <c r="J191" s="753">
        <f>H191-I191</f>
        <v>-4000</v>
      </c>
    </row>
    <row r="192" spans="1:10" ht="18.75" x14ac:dyDescent="0.3">
      <c r="A192" s="630"/>
      <c r="B192" s="638"/>
      <c r="C192" s="756"/>
      <c r="D192" s="757" t="s">
        <v>42</v>
      </c>
      <c r="E192" s="758">
        <f>E188+E189+E190+E191</f>
        <v>10000</v>
      </c>
      <c r="F192" s="758">
        <f>F188+F189+F190+F191</f>
        <v>0</v>
      </c>
      <c r="G192" s="758">
        <f>G189+G190+G191</f>
        <v>18010000</v>
      </c>
      <c r="H192" s="758">
        <f t="shared" ref="H192:J192" si="48">H189+H190+H191</f>
        <v>16000</v>
      </c>
      <c r="I192" s="758">
        <f t="shared" si="48"/>
        <v>18010000</v>
      </c>
      <c r="J192" s="758">
        <f t="shared" si="48"/>
        <v>-17994000</v>
      </c>
    </row>
    <row r="193" spans="1:10" x14ac:dyDescent="0.25">
      <c r="A193" s="739"/>
      <c r="B193" s="739"/>
      <c r="C193" s="6"/>
    </row>
    <row r="194" spans="1:10" x14ac:dyDescent="0.25">
      <c r="A194" s="739"/>
      <c r="B194" s="739"/>
      <c r="C194" s="6"/>
    </row>
    <row r="195" spans="1:10" ht="15.75" thickBot="1" x14ac:dyDescent="0.3">
      <c r="A195" s="739"/>
      <c r="B195" s="739"/>
      <c r="C195" s="6"/>
    </row>
    <row r="196" spans="1:10" ht="37.5" x14ac:dyDescent="0.3">
      <c r="A196" s="745"/>
      <c r="B196" s="746" t="s">
        <v>166</v>
      </c>
      <c r="C196" s="747" t="s">
        <v>199</v>
      </c>
      <c r="D196" s="748" t="s">
        <v>191</v>
      </c>
      <c r="E196" s="748" t="s">
        <v>190</v>
      </c>
      <c r="F196" s="748" t="s">
        <v>167</v>
      </c>
      <c r="G196" s="748" t="s">
        <v>11</v>
      </c>
      <c r="H196" s="748" t="s">
        <v>163</v>
      </c>
      <c r="I196" s="748" t="s">
        <v>72</v>
      </c>
      <c r="J196" s="749" t="s">
        <v>192</v>
      </c>
    </row>
    <row r="197" spans="1:10" ht="18.75" x14ac:dyDescent="0.3">
      <c r="A197" s="1310">
        <v>2</v>
      </c>
      <c r="B197" s="1322" t="s">
        <v>236</v>
      </c>
      <c r="C197" s="1309" t="s">
        <v>164</v>
      </c>
      <c r="D197" s="750">
        <v>2019</v>
      </c>
      <c r="E197" s="751"/>
      <c r="F197" s="751"/>
      <c r="G197" s="750"/>
      <c r="H197" s="750"/>
      <c r="I197" s="750"/>
      <c r="J197" s="752"/>
    </row>
    <row r="198" spans="1:10" ht="18.75" x14ac:dyDescent="0.3">
      <c r="A198" s="1310"/>
      <c r="B198" s="1322"/>
      <c r="C198" s="1309"/>
      <c r="D198" s="750">
        <v>2020</v>
      </c>
      <c r="E198" s="751"/>
      <c r="F198" s="751"/>
      <c r="G198" s="751">
        <f>I198</f>
        <v>4729000</v>
      </c>
      <c r="H198" s="751">
        <v>1000</v>
      </c>
      <c r="I198" s="751">
        <v>4729000</v>
      </c>
      <c r="J198" s="753">
        <f>H198-I198</f>
        <v>-4728000</v>
      </c>
    </row>
    <row r="199" spans="1:10" ht="18.75" x14ac:dyDescent="0.3">
      <c r="A199" s="1310"/>
      <c r="B199" s="1322"/>
      <c r="C199" s="1309"/>
      <c r="D199" s="750">
        <v>2021</v>
      </c>
      <c r="E199" s="751"/>
      <c r="F199" s="751"/>
      <c r="G199" s="751">
        <f t="shared" ref="G199:G200" si="49">I199</f>
        <v>12984000</v>
      </c>
      <c r="H199" s="751">
        <v>1000</v>
      </c>
      <c r="I199" s="751">
        <v>12984000</v>
      </c>
      <c r="J199" s="753">
        <f>H199-I199</f>
        <v>-12983000</v>
      </c>
    </row>
    <row r="200" spans="1:10" ht="18.75" x14ac:dyDescent="0.3">
      <c r="A200" s="1310"/>
      <c r="B200" s="1322"/>
      <c r="C200" s="1309"/>
      <c r="D200" s="750">
        <v>2022</v>
      </c>
      <c r="E200" s="751"/>
      <c r="F200" s="751"/>
      <c r="G200" s="751">
        <f t="shared" si="49"/>
        <v>5798000</v>
      </c>
      <c r="H200" s="751">
        <v>1000</v>
      </c>
      <c r="I200" s="751">
        <v>5798000</v>
      </c>
      <c r="J200" s="753">
        <f>H200-I200</f>
        <v>-5797000</v>
      </c>
    </row>
    <row r="201" spans="1:10" ht="19.5" thickBot="1" x14ac:dyDescent="0.35">
      <c r="A201" s="759"/>
      <c r="B201" s="717"/>
      <c r="C201" s="718"/>
      <c r="D201" s="719" t="s">
        <v>42</v>
      </c>
      <c r="E201" s="720">
        <f>E197+E198+E199+E200</f>
        <v>0</v>
      </c>
      <c r="F201" s="720">
        <f>F197+F198+F199+F200</f>
        <v>0</v>
      </c>
      <c r="G201" s="720">
        <f>G198+G199+G200</f>
        <v>23511000</v>
      </c>
      <c r="H201" s="720">
        <f t="shared" ref="H201:J201" si="50">H198+H199+H200</f>
        <v>3000</v>
      </c>
      <c r="I201" s="720">
        <f t="shared" si="50"/>
        <v>23511000</v>
      </c>
      <c r="J201" s="721">
        <f t="shared" si="50"/>
        <v>-23508000</v>
      </c>
    </row>
    <row r="202" spans="1:10" x14ac:dyDescent="0.25">
      <c r="A202" s="739"/>
      <c r="B202" s="739"/>
      <c r="C202" s="6"/>
    </row>
    <row r="203" spans="1:10" x14ac:dyDescent="0.25">
      <c r="A203" s="739"/>
      <c r="B203" s="739"/>
      <c r="C203" s="6"/>
    </row>
    <row r="204" spans="1:10" ht="15.75" thickBot="1" x14ac:dyDescent="0.3">
      <c r="A204" s="739"/>
      <c r="B204" s="739"/>
      <c r="C204" s="6"/>
    </row>
    <row r="205" spans="1:10" ht="25.5" customHeight="1" x14ac:dyDescent="0.3">
      <c r="A205" s="745"/>
      <c r="B205" s="746" t="s">
        <v>166</v>
      </c>
      <c r="C205" s="747" t="s">
        <v>199</v>
      </c>
      <c r="D205" s="748" t="s">
        <v>191</v>
      </c>
      <c r="E205" s="748" t="s">
        <v>190</v>
      </c>
      <c r="F205" s="748" t="s">
        <v>167</v>
      </c>
      <c r="G205" s="748" t="s">
        <v>11</v>
      </c>
      <c r="H205" s="748" t="s">
        <v>163</v>
      </c>
      <c r="I205" s="748" t="s">
        <v>72</v>
      </c>
      <c r="J205" s="749" t="s">
        <v>192</v>
      </c>
    </row>
    <row r="206" spans="1:10" ht="18.75" x14ac:dyDescent="0.3">
      <c r="A206" s="1310">
        <v>3</v>
      </c>
      <c r="B206" s="1322" t="s">
        <v>237</v>
      </c>
      <c r="C206" s="760" t="s">
        <v>200</v>
      </c>
      <c r="D206" s="1365">
        <v>2020</v>
      </c>
      <c r="E206" s="751"/>
      <c r="F206" s="751"/>
      <c r="G206" s="751">
        <f>I206</f>
        <v>27600000</v>
      </c>
      <c r="H206" s="751">
        <v>1000</v>
      </c>
      <c r="I206" s="751">
        <v>27600000</v>
      </c>
      <c r="J206" s="753">
        <f>H206-I206</f>
        <v>-27599000</v>
      </c>
    </row>
    <row r="207" spans="1:10" ht="18.75" x14ac:dyDescent="0.3">
      <c r="A207" s="1310"/>
      <c r="B207" s="1322"/>
      <c r="C207" s="760" t="s">
        <v>207</v>
      </c>
      <c r="D207" s="1365"/>
      <c r="E207" s="751"/>
      <c r="F207" s="751"/>
      <c r="G207" s="751">
        <f t="shared" ref="G207:G210" si="51">I207</f>
        <v>1750000</v>
      </c>
      <c r="H207" s="751">
        <v>1750000</v>
      </c>
      <c r="I207" s="751">
        <v>1750000</v>
      </c>
      <c r="J207" s="753">
        <f>H207-I207</f>
        <v>0</v>
      </c>
    </row>
    <row r="208" spans="1:10" ht="18.75" x14ac:dyDescent="0.3">
      <c r="A208" s="1310"/>
      <c r="B208" s="1322"/>
      <c r="C208" s="762" t="s">
        <v>42</v>
      </c>
      <c r="D208" s="1365"/>
      <c r="E208" s="751"/>
      <c r="F208" s="751"/>
      <c r="G208" s="763">
        <f>G206+G207</f>
        <v>29350000</v>
      </c>
      <c r="H208" s="763">
        <f>H206+H207</f>
        <v>1751000</v>
      </c>
      <c r="I208" s="763">
        <f>I206+I207</f>
        <v>29350000</v>
      </c>
      <c r="J208" s="764">
        <f>J206+J207</f>
        <v>-27599000</v>
      </c>
    </row>
    <row r="209" spans="1:10" ht="18.75" x14ac:dyDescent="0.3">
      <c r="A209" s="1310"/>
      <c r="B209" s="1322"/>
      <c r="C209" s="760" t="s">
        <v>200</v>
      </c>
      <c r="D209" s="1365">
        <v>2021</v>
      </c>
      <c r="E209" s="751"/>
      <c r="F209" s="751"/>
      <c r="G209" s="751">
        <f>I209</f>
        <v>28743000</v>
      </c>
      <c r="H209" s="751">
        <v>1000</v>
      </c>
      <c r="I209" s="751">
        <v>28743000</v>
      </c>
      <c r="J209" s="753">
        <f>H209-I209</f>
        <v>-28742000</v>
      </c>
    </row>
    <row r="210" spans="1:10" ht="18.75" x14ac:dyDescent="0.3">
      <c r="A210" s="1310"/>
      <c r="B210" s="1322"/>
      <c r="C210" s="760" t="s">
        <v>207</v>
      </c>
      <c r="D210" s="1365"/>
      <c r="E210" s="751"/>
      <c r="F210" s="751"/>
      <c r="G210" s="751">
        <f t="shared" si="51"/>
        <v>1750000</v>
      </c>
      <c r="H210" s="751">
        <v>1750000</v>
      </c>
      <c r="I210" s="751">
        <v>1750000</v>
      </c>
      <c r="J210" s="753">
        <f>H210-I210</f>
        <v>0</v>
      </c>
    </row>
    <row r="211" spans="1:10" ht="18.75" x14ac:dyDescent="0.3">
      <c r="A211" s="1310"/>
      <c r="B211" s="1322"/>
      <c r="C211" s="760" t="s">
        <v>42</v>
      </c>
      <c r="D211" s="1365"/>
      <c r="E211" s="751"/>
      <c r="F211" s="751"/>
      <c r="G211" s="763">
        <f>G209+G210</f>
        <v>30493000</v>
      </c>
      <c r="H211" s="763">
        <f t="shared" ref="H211:J211" si="52">H209+H210</f>
        <v>1751000</v>
      </c>
      <c r="I211" s="763">
        <f t="shared" si="52"/>
        <v>30493000</v>
      </c>
      <c r="J211" s="764">
        <f t="shared" si="52"/>
        <v>-28742000</v>
      </c>
    </row>
    <row r="212" spans="1:10" ht="18.75" x14ac:dyDescent="0.3">
      <c r="A212" s="1310"/>
      <c r="B212" s="1322"/>
      <c r="C212" s="760" t="s">
        <v>200</v>
      </c>
      <c r="D212" s="1365">
        <v>2022</v>
      </c>
      <c r="E212" s="751"/>
      <c r="F212" s="751"/>
      <c r="G212" s="751">
        <f t="shared" ref="G212:G213" si="53">I212</f>
        <v>20382000</v>
      </c>
      <c r="H212" s="751">
        <v>1000</v>
      </c>
      <c r="I212" s="751">
        <v>20382000</v>
      </c>
      <c r="J212" s="753">
        <f>H212-I212</f>
        <v>-20381000</v>
      </c>
    </row>
    <row r="213" spans="1:10" ht="18.75" x14ac:dyDescent="0.3">
      <c r="A213" s="1310"/>
      <c r="B213" s="1322"/>
      <c r="C213" s="760" t="s">
        <v>207</v>
      </c>
      <c r="D213" s="1365"/>
      <c r="E213" s="751"/>
      <c r="F213" s="751"/>
      <c r="G213" s="751">
        <f t="shared" si="53"/>
        <v>1750000</v>
      </c>
      <c r="H213" s="751">
        <v>1750000</v>
      </c>
      <c r="I213" s="751">
        <v>1750000</v>
      </c>
      <c r="J213" s="753">
        <f>H213-I213</f>
        <v>0</v>
      </c>
    </row>
    <row r="214" spans="1:10" ht="18.75" x14ac:dyDescent="0.3">
      <c r="A214" s="1310"/>
      <c r="B214" s="1322"/>
      <c r="C214" s="760" t="s">
        <v>42</v>
      </c>
      <c r="D214" s="1365"/>
      <c r="E214" s="751"/>
      <c r="F214" s="751"/>
      <c r="G214" s="763">
        <f>G212+G213</f>
        <v>22132000</v>
      </c>
      <c r="H214" s="763">
        <f t="shared" ref="H214:J214" si="54">H212+H213</f>
        <v>1751000</v>
      </c>
      <c r="I214" s="763">
        <f t="shared" si="54"/>
        <v>22132000</v>
      </c>
      <c r="J214" s="764">
        <f t="shared" si="54"/>
        <v>-20381000</v>
      </c>
    </row>
    <row r="215" spans="1:10" ht="18.75" x14ac:dyDescent="0.3">
      <c r="A215" s="765"/>
      <c r="B215" s="766"/>
      <c r="C215" s="767" t="s">
        <v>200</v>
      </c>
      <c r="D215" s="1364" t="s">
        <v>202</v>
      </c>
      <c r="E215" s="768"/>
      <c r="F215" s="768"/>
      <c r="G215" s="768">
        <f>G206+G209+G212</f>
        <v>76725000</v>
      </c>
      <c r="H215" s="768">
        <v>1000</v>
      </c>
      <c r="I215" s="768">
        <v>20382000</v>
      </c>
      <c r="J215" s="769">
        <f>J206+J209+J212</f>
        <v>-76722000</v>
      </c>
    </row>
    <row r="216" spans="1:10" ht="18.75" x14ac:dyDescent="0.3">
      <c r="A216" s="765"/>
      <c r="B216" s="766"/>
      <c r="C216" s="767" t="s">
        <v>207</v>
      </c>
      <c r="D216" s="1364"/>
      <c r="E216" s="768"/>
      <c r="F216" s="768"/>
      <c r="G216" s="768">
        <f>G207+G210+G213</f>
        <v>5250000</v>
      </c>
      <c r="H216" s="768">
        <f t="shared" ref="H216:J217" si="55">H207+H210+H213</f>
        <v>5250000</v>
      </c>
      <c r="I216" s="768">
        <f t="shared" si="55"/>
        <v>5250000</v>
      </c>
      <c r="J216" s="769">
        <f t="shared" si="55"/>
        <v>0</v>
      </c>
    </row>
    <row r="217" spans="1:10" ht="18.75" x14ac:dyDescent="0.3">
      <c r="A217" s="765"/>
      <c r="B217" s="766"/>
      <c r="C217" s="767" t="s">
        <v>42</v>
      </c>
      <c r="D217" s="1364"/>
      <c r="E217" s="768"/>
      <c r="F217" s="768"/>
      <c r="G217" s="768">
        <f>G208+G211+G214</f>
        <v>81975000</v>
      </c>
      <c r="H217" s="768">
        <f t="shared" si="55"/>
        <v>5253000</v>
      </c>
      <c r="I217" s="768">
        <f t="shared" si="55"/>
        <v>81975000</v>
      </c>
      <c r="J217" s="769">
        <f t="shared" si="55"/>
        <v>-76722000</v>
      </c>
    </row>
    <row r="218" spans="1:10" ht="19.5" thickBot="1" x14ac:dyDescent="0.35">
      <c r="A218" s="759"/>
      <c r="B218" s="770"/>
      <c r="C218" s="771"/>
      <c r="D218" s="772" t="s">
        <v>42</v>
      </c>
      <c r="E218" s="773">
        <f>E206+E212+E214</f>
        <v>0</v>
      </c>
      <c r="F218" s="773">
        <f>F206+F212+F214</f>
        <v>0</v>
      </c>
      <c r="G218" s="773">
        <f>G208+G211+G214</f>
        <v>81975000</v>
      </c>
      <c r="H218" s="773">
        <f t="shared" ref="H218:J218" si="56">H208+H211+H214</f>
        <v>5253000</v>
      </c>
      <c r="I218" s="773">
        <f t="shared" si="56"/>
        <v>81975000</v>
      </c>
      <c r="J218" s="774">
        <f t="shared" si="56"/>
        <v>-76722000</v>
      </c>
    </row>
    <row r="219" spans="1:10" x14ac:dyDescent="0.25">
      <c r="A219" s="739"/>
      <c r="B219" s="739"/>
    </row>
    <row r="220" spans="1:10" ht="3.75" customHeight="1" thickBot="1" x14ac:dyDescent="0.3">
      <c r="A220" s="739"/>
      <c r="B220" s="625"/>
      <c r="C220" s="623"/>
      <c r="D220" s="622"/>
      <c r="E220" s="622"/>
    </row>
    <row r="221" spans="1:10" ht="15.75" hidden="1" thickBot="1" x14ac:dyDescent="0.3">
      <c r="A221" s="739"/>
      <c r="B221" s="739"/>
    </row>
    <row r="222" spans="1:10" ht="37.5" x14ac:dyDescent="0.3">
      <c r="A222" s="745"/>
      <c r="B222" s="746" t="s">
        <v>166</v>
      </c>
      <c r="C222" s="748" t="s">
        <v>199</v>
      </c>
      <c r="D222" s="748" t="s">
        <v>191</v>
      </c>
      <c r="E222" s="748" t="s">
        <v>190</v>
      </c>
      <c r="F222" s="748" t="s">
        <v>167</v>
      </c>
      <c r="G222" s="748" t="s">
        <v>11</v>
      </c>
      <c r="H222" s="748" t="s">
        <v>163</v>
      </c>
      <c r="I222" s="748" t="s">
        <v>72</v>
      </c>
      <c r="J222" s="749" t="s">
        <v>192</v>
      </c>
    </row>
    <row r="223" spans="1:10" ht="18.75" x14ac:dyDescent="0.3">
      <c r="A223" s="1310">
        <v>4</v>
      </c>
      <c r="B223" s="1322" t="s">
        <v>238</v>
      </c>
      <c r="C223" s="775" t="s">
        <v>200</v>
      </c>
      <c r="D223" s="1365">
        <v>2020</v>
      </c>
      <c r="E223" s="751"/>
      <c r="F223" s="751"/>
      <c r="G223" s="751">
        <f>I223</f>
        <v>11900000</v>
      </c>
      <c r="H223" s="751">
        <v>1000</v>
      </c>
      <c r="I223" s="751">
        <v>11900000</v>
      </c>
      <c r="J223" s="753">
        <f>H223-I223</f>
        <v>-11899000</v>
      </c>
    </row>
    <row r="224" spans="1:10" ht="18.75" x14ac:dyDescent="0.3">
      <c r="A224" s="1310"/>
      <c r="B224" s="1322"/>
      <c r="C224" s="775" t="s">
        <v>207</v>
      </c>
      <c r="D224" s="1365"/>
      <c r="E224" s="751"/>
      <c r="F224" s="751"/>
      <c r="G224" s="751">
        <f t="shared" ref="G224" si="57">I224</f>
        <v>11593500</v>
      </c>
      <c r="H224" s="751">
        <v>11593500</v>
      </c>
      <c r="I224" s="751">
        <v>11593500</v>
      </c>
      <c r="J224" s="753">
        <f>H224-I224</f>
        <v>0</v>
      </c>
    </row>
    <row r="225" spans="1:10" ht="18.75" x14ac:dyDescent="0.3">
      <c r="A225" s="1310"/>
      <c r="B225" s="1322"/>
      <c r="C225" s="776" t="s">
        <v>42</v>
      </c>
      <c r="D225" s="1365"/>
      <c r="E225" s="751"/>
      <c r="F225" s="751"/>
      <c r="G225" s="763">
        <f>G223+G224</f>
        <v>23493500</v>
      </c>
      <c r="H225" s="763">
        <f>H223+H224</f>
        <v>11594500</v>
      </c>
      <c r="I225" s="763">
        <f>I223+I224</f>
        <v>23493500</v>
      </c>
      <c r="J225" s="764">
        <f>J223+J224</f>
        <v>-11899000</v>
      </c>
    </row>
    <row r="226" spans="1:10" ht="18.75" x14ac:dyDescent="0.3">
      <c r="A226" s="1310"/>
      <c r="B226" s="1322"/>
      <c r="C226" s="775" t="s">
        <v>200</v>
      </c>
      <c r="D226" s="1365">
        <v>2021</v>
      </c>
      <c r="E226" s="751"/>
      <c r="F226" s="751"/>
      <c r="G226" s="751">
        <f>I226</f>
        <v>10866000</v>
      </c>
      <c r="H226" s="751">
        <v>1000</v>
      </c>
      <c r="I226" s="751">
        <v>10866000</v>
      </c>
      <c r="J226" s="753">
        <f>H226-I226</f>
        <v>-10865000</v>
      </c>
    </row>
    <row r="227" spans="1:10" ht="18.75" x14ac:dyDescent="0.3">
      <c r="A227" s="1310"/>
      <c r="B227" s="1322"/>
      <c r="C227" s="775" t="s">
        <v>207</v>
      </c>
      <c r="D227" s="1365"/>
      <c r="E227" s="751"/>
      <c r="F227" s="751"/>
      <c r="G227" s="751">
        <f t="shared" ref="G227" si="58">I227</f>
        <v>11593500</v>
      </c>
      <c r="H227" s="751">
        <v>11593500</v>
      </c>
      <c r="I227" s="751">
        <v>11593500</v>
      </c>
      <c r="J227" s="753">
        <f>H227-I227</f>
        <v>0</v>
      </c>
    </row>
    <row r="228" spans="1:10" ht="18.75" x14ac:dyDescent="0.3">
      <c r="A228" s="1310"/>
      <c r="B228" s="1322"/>
      <c r="C228" s="775" t="s">
        <v>42</v>
      </c>
      <c r="D228" s="1365"/>
      <c r="E228" s="751"/>
      <c r="F228" s="751"/>
      <c r="G228" s="763">
        <f>G226+G227</f>
        <v>22459500</v>
      </c>
      <c r="H228" s="763">
        <f t="shared" ref="H228:J228" si="59">H226+H227</f>
        <v>11594500</v>
      </c>
      <c r="I228" s="763">
        <f t="shared" si="59"/>
        <v>22459500</v>
      </c>
      <c r="J228" s="764">
        <f t="shared" si="59"/>
        <v>-10865000</v>
      </c>
    </row>
    <row r="229" spans="1:10" ht="18.75" x14ac:dyDescent="0.3">
      <c r="A229" s="1310"/>
      <c r="B229" s="1322"/>
      <c r="C229" s="775" t="s">
        <v>200</v>
      </c>
      <c r="D229" s="1365">
        <v>2022</v>
      </c>
      <c r="E229" s="751"/>
      <c r="F229" s="751"/>
      <c r="G229" s="751">
        <f t="shared" ref="G229:G230" si="60">I229</f>
        <v>0</v>
      </c>
      <c r="H229" s="751"/>
      <c r="I229" s="751"/>
      <c r="J229" s="753">
        <f>H229-I229</f>
        <v>0</v>
      </c>
    </row>
    <row r="230" spans="1:10" ht="18.75" x14ac:dyDescent="0.3">
      <c r="A230" s="1310"/>
      <c r="B230" s="1322"/>
      <c r="C230" s="775" t="s">
        <v>207</v>
      </c>
      <c r="D230" s="1365"/>
      <c r="E230" s="751"/>
      <c r="F230" s="751"/>
      <c r="G230" s="751">
        <f t="shared" si="60"/>
        <v>0</v>
      </c>
      <c r="H230" s="751"/>
      <c r="I230" s="751"/>
      <c r="J230" s="753">
        <f>H230-I230</f>
        <v>0</v>
      </c>
    </row>
    <row r="231" spans="1:10" ht="18.75" x14ac:dyDescent="0.3">
      <c r="A231" s="1310"/>
      <c r="B231" s="1322"/>
      <c r="C231" s="775" t="s">
        <v>42</v>
      </c>
      <c r="D231" s="1365"/>
      <c r="E231" s="751"/>
      <c r="F231" s="751"/>
      <c r="G231" s="763">
        <f>G229+G230</f>
        <v>0</v>
      </c>
      <c r="H231" s="763">
        <f t="shared" ref="H231:J231" si="61">H229+H230</f>
        <v>0</v>
      </c>
      <c r="I231" s="763">
        <f t="shared" si="61"/>
        <v>0</v>
      </c>
      <c r="J231" s="764">
        <f t="shared" si="61"/>
        <v>0</v>
      </c>
    </row>
    <row r="232" spans="1:10" ht="18.75" x14ac:dyDescent="0.3">
      <c r="A232" s="765"/>
      <c r="B232" s="766"/>
      <c r="C232" s="775" t="s">
        <v>200</v>
      </c>
      <c r="D232" s="1365" t="s">
        <v>202</v>
      </c>
      <c r="E232" s="751"/>
      <c r="F232" s="751"/>
      <c r="G232" s="751">
        <f>G223+G226+G229</f>
        <v>22766000</v>
      </c>
      <c r="H232" s="751">
        <f>H223+H226+H229</f>
        <v>2000</v>
      </c>
      <c r="I232" s="751">
        <f>I223+I226+I229</f>
        <v>22766000</v>
      </c>
      <c r="J232" s="753">
        <f>J223+J226+J229</f>
        <v>-22764000</v>
      </c>
    </row>
    <row r="233" spans="1:10" ht="18.75" x14ac:dyDescent="0.3">
      <c r="A233" s="765"/>
      <c r="B233" s="766"/>
      <c r="C233" s="775" t="s">
        <v>207</v>
      </c>
      <c r="D233" s="1365"/>
      <c r="E233" s="751"/>
      <c r="F233" s="751"/>
      <c r="G233" s="751">
        <f>G224+G227+G230</f>
        <v>23187000</v>
      </c>
      <c r="H233" s="751">
        <f t="shared" ref="H233:J234" si="62">H224+H227+H230</f>
        <v>23187000</v>
      </c>
      <c r="I233" s="751">
        <f t="shared" si="62"/>
        <v>23187000</v>
      </c>
      <c r="J233" s="753">
        <f t="shared" si="62"/>
        <v>0</v>
      </c>
    </row>
    <row r="234" spans="1:10" ht="18.75" x14ac:dyDescent="0.3">
      <c r="A234" s="765"/>
      <c r="B234" s="766"/>
      <c r="C234" s="775" t="s">
        <v>42</v>
      </c>
      <c r="D234" s="1365"/>
      <c r="E234" s="751"/>
      <c r="F234" s="751"/>
      <c r="G234" s="751">
        <f>G225+G228+G231</f>
        <v>45953000</v>
      </c>
      <c r="H234" s="751">
        <f t="shared" si="62"/>
        <v>23189000</v>
      </c>
      <c r="I234" s="751">
        <f t="shared" si="62"/>
        <v>45953000</v>
      </c>
      <c r="J234" s="753">
        <f t="shared" si="62"/>
        <v>-22764000</v>
      </c>
    </row>
    <row r="235" spans="1:10" ht="19.5" thickBot="1" x14ac:dyDescent="0.35">
      <c r="A235" s="777"/>
      <c r="B235" s="717"/>
      <c r="C235" s="778"/>
      <c r="D235" s="719" t="s">
        <v>42</v>
      </c>
      <c r="E235" s="720">
        <f>E223+E229+E231</f>
        <v>0</v>
      </c>
      <c r="F235" s="720">
        <f>F223+F229+F231</f>
        <v>0</v>
      </c>
      <c r="G235" s="720">
        <f>G225+G228+G231</f>
        <v>45953000</v>
      </c>
      <c r="H235" s="720">
        <f t="shared" ref="H235:J235" si="63">H225+H228+H231</f>
        <v>23189000</v>
      </c>
      <c r="I235" s="720">
        <f t="shared" si="63"/>
        <v>45953000</v>
      </c>
      <c r="J235" s="721">
        <f t="shared" si="63"/>
        <v>-22764000</v>
      </c>
    </row>
    <row r="236" spans="1:10" x14ac:dyDescent="0.25">
      <c r="A236" s="739"/>
      <c r="B236" s="739"/>
    </row>
    <row r="237" spans="1:10" ht="15.75" thickBot="1" x14ac:dyDescent="0.3">
      <c r="A237" s="739"/>
      <c r="B237" s="739"/>
    </row>
    <row r="238" spans="1:10" ht="37.5" x14ac:dyDescent="0.3">
      <c r="A238" s="745"/>
      <c r="B238" s="746" t="s">
        <v>166</v>
      </c>
      <c r="C238" s="748" t="s">
        <v>199</v>
      </c>
      <c r="D238" s="748" t="s">
        <v>191</v>
      </c>
      <c r="E238" s="748" t="s">
        <v>190</v>
      </c>
      <c r="F238" s="748" t="s">
        <v>167</v>
      </c>
      <c r="G238" s="748" t="s">
        <v>11</v>
      </c>
      <c r="H238" s="748" t="s">
        <v>163</v>
      </c>
      <c r="I238" s="748" t="s">
        <v>72</v>
      </c>
      <c r="J238" s="749" t="s">
        <v>192</v>
      </c>
    </row>
    <row r="239" spans="1:10" ht="18.75" x14ac:dyDescent="0.3">
      <c r="A239" s="1310">
        <v>5</v>
      </c>
      <c r="B239" s="1322" t="s">
        <v>239</v>
      </c>
      <c r="C239" s="775" t="s">
        <v>200</v>
      </c>
      <c r="D239" s="1365">
        <v>2020</v>
      </c>
      <c r="E239" s="751"/>
      <c r="F239" s="751"/>
      <c r="G239" s="751">
        <f>I239</f>
        <v>3915000</v>
      </c>
      <c r="H239" s="751">
        <v>1000</v>
      </c>
      <c r="I239" s="751">
        <v>3915000</v>
      </c>
      <c r="J239" s="753">
        <f>H239-I239</f>
        <v>-3914000</v>
      </c>
    </row>
    <row r="240" spans="1:10" ht="18.75" x14ac:dyDescent="0.3">
      <c r="A240" s="1310"/>
      <c r="B240" s="1322"/>
      <c r="C240" s="775" t="s">
        <v>207</v>
      </c>
      <c r="D240" s="1365"/>
      <c r="E240" s="751"/>
      <c r="F240" s="751"/>
      <c r="G240" s="751">
        <f t="shared" ref="G240" si="64">I240</f>
        <v>9601000</v>
      </c>
      <c r="H240" s="751">
        <v>9601000</v>
      </c>
      <c r="I240" s="751">
        <v>9601000</v>
      </c>
      <c r="J240" s="753">
        <f>H240-I240</f>
        <v>0</v>
      </c>
    </row>
    <row r="241" spans="1:10" ht="18.75" x14ac:dyDescent="0.3">
      <c r="A241" s="1310"/>
      <c r="B241" s="1322"/>
      <c r="C241" s="776" t="s">
        <v>42</v>
      </c>
      <c r="D241" s="1365"/>
      <c r="E241" s="751"/>
      <c r="F241" s="751"/>
      <c r="G241" s="763">
        <f>G239+G240</f>
        <v>13516000</v>
      </c>
      <c r="H241" s="763">
        <f>H239+H240</f>
        <v>9602000</v>
      </c>
      <c r="I241" s="763">
        <f>I239+I240</f>
        <v>13516000</v>
      </c>
      <c r="J241" s="764">
        <f>J239+J240</f>
        <v>-3914000</v>
      </c>
    </row>
    <row r="242" spans="1:10" ht="18.75" x14ac:dyDescent="0.3">
      <c r="A242" s="1310"/>
      <c r="B242" s="1322"/>
      <c r="C242" s="775" t="s">
        <v>200</v>
      </c>
      <c r="D242" s="1365">
        <v>2021</v>
      </c>
      <c r="E242" s="751"/>
      <c r="F242" s="751"/>
      <c r="G242" s="751">
        <f>I242</f>
        <v>5651000</v>
      </c>
      <c r="H242" s="751">
        <v>1000</v>
      </c>
      <c r="I242" s="751">
        <v>5651000</v>
      </c>
      <c r="J242" s="753">
        <f>H242-I242</f>
        <v>-5650000</v>
      </c>
    </row>
    <row r="243" spans="1:10" ht="18.75" x14ac:dyDescent="0.3">
      <c r="A243" s="1310"/>
      <c r="B243" s="1322"/>
      <c r="C243" s="775" t="s">
        <v>207</v>
      </c>
      <c r="D243" s="1365"/>
      <c r="E243" s="751"/>
      <c r="F243" s="751"/>
      <c r="G243" s="751">
        <f t="shared" ref="G243" si="65">I243</f>
        <v>9601000</v>
      </c>
      <c r="H243" s="751">
        <v>9601000</v>
      </c>
      <c r="I243" s="751">
        <v>9601000</v>
      </c>
      <c r="J243" s="753">
        <f>H243-I243</f>
        <v>0</v>
      </c>
    </row>
    <row r="244" spans="1:10" ht="18.75" x14ac:dyDescent="0.3">
      <c r="A244" s="1310"/>
      <c r="B244" s="1322"/>
      <c r="C244" s="775" t="s">
        <v>42</v>
      </c>
      <c r="D244" s="1365"/>
      <c r="E244" s="751"/>
      <c r="F244" s="751"/>
      <c r="G244" s="763">
        <f>G242+G243</f>
        <v>15252000</v>
      </c>
      <c r="H244" s="763">
        <f t="shared" ref="H244:J244" si="66">H242+H243</f>
        <v>9602000</v>
      </c>
      <c r="I244" s="763">
        <f t="shared" si="66"/>
        <v>15252000</v>
      </c>
      <c r="J244" s="764">
        <f t="shared" si="66"/>
        <v>-5650000</v>
      </c>
    </row>
    <row r="245" spans="1:10" ht="18.75" x14ac:dyDescent="0.3">
      <c r="A245" s="1310"/>
      <c r="B245" s="1322"/>
      <c r="C245" s="775" t="s">
        <v>200</v>
      </c>
      <c r="D245" s="1365">
        <v>2022</v>
      </c>
      <c r="E245" s="751"/>
      <c r="F245" s="751"/>
      <c r="G245" s="751">
        <f t="shared" ref="G245:G246" si="67">I245</f>
        <v>576000</v>
      </c>
      <c r="H245" s="751">
        <v>1000</v>
      </c>
      <c r="I245" s="751">
        <v>576000</v>
      </c>
      <c r="J245" s="753">
        <f>H245-I245</f>
        <v>-575000</v>
      </c>
    </row>
    <row r="246" spans="1:10" ht="18.75" x14ac:dyDescent="0.3">
      <c r="A246" s="1310"/>
      <c r="B246" s="1322"/>
      <c r="C246" s="775" t="s">
        <v>207</v>
      </c>
      <c r="D246" s="1365"/>
      <c r="E246" s="751"/>
      <c r="F246" s="751"/>
      <c r="G246" s="751">
        <f t="shared" si="67"/>
        <v>9601000</v>
      </c>
      <c r="H246" s="751">
        <v>9601000</v>
      </c>
      <c r="I246" s="751">
        <v>9601000</v>
      </c>
      <c r="J246" s="753">
        <f>H246-I246</f>
        <v>0</v>
      </c>
    </row>
    <row r="247" spans="1:10" ht="18.75" x14ac:dyDescent="0.3">
      <c r="A247" s="1310"/>
      <c r="B247" s="1322"/>
      <c r="C247" s="775" t="s">
        <v>42</v>
      </c>
      <c r="D247" s="1365"/>
      <c r="E247" s="751"/>
      <c r="F247" s="751"/>
      <c r="G247" s="763">
        <f>G245+G246</f>
        <v>10177000</v>
      </c>
      <c r="H247" s="763">
        <f t="shared" ref="H247:J247" si="68">H245+H246</f>
        <v>9602000</v>
      </c>
      <c r="I247" s="763">
        <f t="shared" si="68"/>
        <v>10177000</v>
      </c>
      <c r="J247" s="764">
        <f t="shared" si="68"/>
        <v>-575000</v>
      </c>
    </row>
    <row r="248" spans="1:10" ht="18.75" x14ac:dyDescent="0.3">
      <c r="A248" s="765"/>
      <c r="B248" s="766"/>
      <c r="C248" s="775" t="s">
        <v>200</v>
      </c>
      <c r="D248" s="1365" t="s">
        <v>202</v>
      </c>
      <c r="E248" s="751"/>
      <c r="F248" s="751"/>
      <c r="G248" s="751">
        <f>G239+G242+G245</f>
        <v>10142000</v>
      </c>
      <c r="H248" s="751">
        <f>H239+H242+H245</f>
        <v>3000</v>
      </c>
      <c r="I248" s="751">
        <f>I239+I242+I245</f>
        <v>10142000</v>
      </c>
      <c r="J248" s="753">
        <f>J239+J242+J245</f>
        <v>-10139000</v>
      </c>
    </row>
    <row r="249" spans="1:10" ht="18.75" x14ac:dyDescent="0.3">
      <c r="A249" s="765"/>
      <c r="B249" s="766"/>
      <c r="C249" s="775" t="s">
        <v>207</v>
      </c>
      <c r="D249" s="1365"/>
      <c r="E249" s="751"/>
      <c r="F249" s="751"/>
      <c r="G249" s="751">
        <f>G240+G243+G246</f>
        <v>28803000</v>
      </c>
      <c r="H249" s="751">
        <f t="shared" ref="H249:J250" si="69">H240+H243+H246</f>
        <v>28803000</v>
      </c>
      <c r="I249" s="751">
        <f t="shared" si="69"/>
        <v>28803000</v>
      </c>
      <c r="J249" s="753">
        <f t="shared" si="69"/>
        <v>0</v>
      </c>
    </row>
    <row r="250" spans="1:10" ht="18.75" x14ac:dyDescent="0.3">
      <c r="A250" s="765"/>
      <c r="B250" s="766"/>
      <c r="C250" s="775" t="s">
        <v>42</v>
      </c>
      <c r="D250" s="1365"/>
      <c r="E250" s="751"/>
      <c r="F250" s="751"/>
      <c r="G250" s="751">
        <f>G241+G244+G247</f>
        <v>38945000</v>
      </c>
      <c r="H250" s="751">
        <f t="shared" si="69"/>
        <v>28806000</v>
      </c>
      <c r="I250" s="751">
        <f t="shared" si="69"/>
        <v>38945000</v>
      </c>
      <c r="J250" s="753">
        <f t="shared" si="69"/>
        <v>-10139000</v>
      </c>
    </row>
    <row r="251" spans="1:10" ht="19.5" thickBot="1" x14ac:dyDescent="0.35">
      <c r="A251" s="759"/>
      <c r="B251" s="770"/>
      <c r="C251" s="779"/>
      <c r="D251" s="780" t="s">
        <v>42</v>
      </c>
      <c r="E251" s="781">
        <f>E239+E245+E247</f>
        <v>0</v>
      </c>
      <c r="F251" s="781">
        <f>F239+F245+F247</f>
        <v>0</v>
      </c>
      <c r="G251" s="781">
        <f>G241+G244+G247</f>
        <v>38945000</v>
      </c>
      <c r="H251" s="781">
        <f t="shared" ref="H251:J251" si="70">H241+H244+H247</f>
        <v>28806000</v>
      </c>
      <c r="I251" s="781">
        <f t="shared" si="70"/>
        <v>38945000</v>
      </c>
      <c r="J251" s="782">
        <f t="shared" si="70"/>
        <v>-10139000</v>
      </c>
    </row>
    <row r="252" spans="1:10" x14ac:dyDescent="0.25">
      <c r="A252" s="739"/>
      <c r="B252" s="739"/>
    </row>
    <row r="253" spans="1:10" x14ac:dyDescent="0.25">
      <c r="A253" s="739"/>
      <c r="B253" s="739"/>
    </row>
    <row r="254" spans="1:10" ht="38.25" thickBot="1" x14ac:dyDescent="0.35">
      <c r="A254" s="783"/>
      <c r="B254" s="784" t="s">
        <v>166</v>
      </c>
      <c r="C254" s="785" t="s">
        <v>199</v>
      </c>
      <c r="D254" s="786" t="s">
        <v>191</v>
      </c>
      <c r="E254" s="786" t="s">
        <v>190</v>
      </c>
      <c r="F254" s="786" t="s">
        <v>167</v>
      </c>
      <c r="G254" s="786" t="s">
        <v>11</v>
      </c>
      <c r="H254" s="786" t="s">
        <v>163</v>
      </c>
      <c r="I254" s="786" t="s">
        <v>72</v>
      </c>
      <c r="J254" s="786" t="s">
        <v>192</v>
      </c>
    </row>
    <row r="255" spans="1:10" ht="18.75" x14ac:dyDescent="0.3">
      <c r="A255" s="1406">
        <v>6</v>
      </c>
      <c r="B255" s="1409" t="s">
        <v>240</v>
      </c>
      <c r="C255" s="1390" t="s">
        <v>164</v>
      </c>
      <c r="D255" s="740">
        <v>2019</v>
      </c>
      <c r="E255" s="787"/>
      <c r="F255" s="787"/>
      <c r="G255" s="740"/>
      <c r="H255" s="740"/>
      <c r="I255" s="740"/>
      <c r="J255" s="740"/>
    </row>
    <row r="256" spans="1:10" ht="18.75" x14ac:dyDescent="0.3">
      <c r="A256" s="1407"/>
      <c r="B256" s="1410"/>
      <c r="C256" s="1390"/>
      <c r="D256" s="788">
        <v>2020</v>
      </c>
      <c r="E256" s="751"/>
      <c r="F256" s="751"/>
      <c r="G256" s="751">
        <f>I256</f>
        <v>20903000</v>
      </c>
      <c r="H256" s="751">
        <v>1000</v>
      </c>
      <c r="I256" s="751">
        <v>20903000</v>
      </c>
      <c r="J256" s="751">
        <f>H256-I256</f>
        <v>-20902000</v>
      </c>
    </row>
    <row r="257" spans="1:10" ht="18.75" x14ac:dyDescent="0.3">
      <c r="A257" s="1407"/>
      <c r="B257" s="1410"/>
      <c r="C257" s="1390"/>
      <c r="D257" s="788">
        <v>2021</v>
      </c>
      <c r="E257" s="751"/>
      <c r="F257" s="751"/>
      <c r="G257" s="751">
        <f t="shared" ref="G257:G258" si="71">I257</f>
        <v>3640000</v>
      </c>
      <c r="H257" s="751">
        <v>1000</v>
      </c>
      <c r="I257" s="751">
        <v>3640000</v>
      </c>
      <c r="J257" s="751">
        <f>H257-I257</f>
        <v>-3639000</v>
      </c>
    </row>
    <row r="258" spans="1:10" ht="19.5" thickBot="1" x14ac:dyDescent="0.35">
      <c r="A258" s="1408"/>
      <c r="B258" s="1411"/>
      <c r="C258" s="1390"/>
      <c r="D258" s="788">
        <v>2022</v>
      </c>
      <c r="E258" s="751"/>
      <c r="F258" s="751"/>
      <c r="G258" s="751">
        <f t="shared" si="71"/>
        <v>784000</v>
      </c>
      <c r="H258" s="751">
        <v>1000</v>
      </c>
      <c r="I258" s="751">
        <v>784000</v>
      </c>
      <c r="J258" s="751">
        <f>H258-I258</f>
        <v>-783000</v>
      </c>
    </row>
    <row r="259" spans="1:10" ht="18.75" x14ac:dyDescent="0.3">
      <c r="A259" s="630"/>
      <c r="B259" s="638"/>
      <c r="C259" s="659"/>
      <c r="D259" s="660" t="s">
        <v>42</v>
      </c>
      <c r="E259" s="661">
        <f>E255+E256+E257+E258</f>
        <v>0</v>
      </c>
      <c r="F259" s="661">
        <f>F255+F256+F257+F258</f>
        <v>0</v>
      </c>
      <c r="G259" s="661">
        <f>G256+G257+G258</f>
        <v>25327000</v>
      </c>
      <c r="H259" s="661">
        <f t="shared" ref="H259:J259" si="72">H256+H257+H258</f>
        <v>3000</v>
      </c>
      <c r="I259" s="661">
        <f t="shared" si="72"/>
        <v>25327000</v>
      </c>
      <c r="J259" s="661">
        <f t="shared" si="72"/>
        <v>-25324000</v>
      </c>
    </row>
    <row r="260" spans="1:10" x14ac:dyDescent="0.25">
      <c r="A260" s="739"/>
      <c r="B260" s="739"/>
    </row>
    <row r="261" spans="1:10" ht="15.75" thickBot="1" x14ac:dyDescent="0.3">
      <c r="A261" s="739"/>
      <c r="B261" s="739"/>
    </row>
    <row r="262" spans="1:10" ht="38.25" thickBot="1" x14ac:dyDescent="0.35">
      <c r="A262" s="674"/>
      <c r="B262" s="667" t="s">
        <v>166</v>
      </c>
      <c r="C262" s="668" t="s">
        <v>199</v>
      </c>
      <c r="D262" s="639" t="s">
        <v>191</v>
      </c>
      <c r="E262" s="640" t="s">
        <v>190</v>
      </c>
      <c r="F262" s="640" t="s">
        <v>167</v>
      </c>
      <c r="G262" s="640" t="s">
        <v>11</v>
      </c>
      <c r="H262" s="640" t="s">
        <v>163</v>
      </c>
      <c r="I262" s="640" t="s">
        <v>72</v>
      </c>
      <c r="J262" s="640" t="s">
        <v>192</v>
      </c>
    </row>
    <row r="263" spans="1:10" ht="18.75" x14ac:dyDescent="0.3">
      <c r="A263" s="1391">
        <v>6</v>
      </c>
      <c r="B263" s="1393" t="s">
        <v>211</v>
      </c>
      <c r="C263" s="685" t="s">
        <v>200</v>
      </c>
      <c r="D263" s="675">
        <v>2019</v>
      </c>
      <c r="E263" s="676">
        <f t="shared" ref="E263:J263" si="73">E188+E197+E255</f>
        <v>10000</v>
      </c>
      <c r="F263" s="676">
        <f t="shared" si="73"/>
        <v>0</v>
      </c>
      <c r="G263" s="676">
        <f t="shared" si="73"/>
        <v>0</v>
      </c>
      <c r="H263" s="676">
        <f t="shared" si="73"/>
        <v>0</v>
      </c>
      <c r="I263" s="676">
        <f t="shared" si="73"/>
        <v>0</v>
      </c>
      <c r="J263" s="676">
        <f t="shared" si="73"/>
        <v>0</v>
      </c>
    </row>
    <row r="264" spans="1:10" ht="18.75" x14ac:dyDescent="0.3">
      <c r="A264" s="1391"/>
      <c r="B264" s="1393"/>
      <c r="C264" s="686" t="s">
        <v>200</v>
      </c>
      <c r="D264" s="1396">
        <v>20120</v>
      </c>
      <c r="E264" s="677">
        <f t="shared" ref="E264:J264" si="74">E189+E198+E206+E223+E239+E256</f>
        <v>0</v>
      </c>
      <c r="F264" s="677">
        <f t="shared" si="74"/>
        <v>0</v>
      </c>
      <c r="G264" s="677">
        <f t="shared" si="74"/>
        <v>84047000</v>
      </c>
      <c r="H264" s="743">
        <f t="shared" si="74"/>
        <v>10000</v>
      </c>
      <c r="I264" s="677">
        <f t="shared" si="74"/>
        <v>84047000</v>
      </c>
      <c r="J264" s="677">
        <f t="shared" si="74"/>
        <v>-84037000</v>
      </c>
    </row>
    <row r="265" spans="1:10" ht="18.75" x14ac:dyDescent="0.3">
      <c r="A265" s="1391"/>
      <c r="B265" s="1393"/>
      <c r="C265" s="686" t="s">
        <v>207</v>
      </c>
      <c r="D265" s="1396"/>
      <c r="E265" s="678">
        <f t="shared" ref="E265:J265" si="75">E207+E224+E240</f>
        <v>0</v>
      </c>
      <c r="F265" s="678">
        <f t="shared" si="75"/>
        <v>0</v>
      </c>
      <c r="G265" s="678">
        <f t="shared" si="75"/>
        <v>22944500</v>
      </c>
      <c r="H265" s="678">
        <f t="shared" si="75"/>
        <v>22944500</v>
      </c>
      <c r="I265" s="678">
        <f t="shared" si="75"/>
        <v>22944500</v>
      </c>
      <c r="J265" s="678">
        <f t="shared" si="75"/>
        <v>0</v>
      </c>
    </row>
    <row r="266" spans="1:10" ht="19.5" thickBot="1" x14ac:dyDescent="0.35">
      <c r="A266" s="1391"/>
      <c r="B266" s="1393"/>
      <c r="C266" s="687" t="s">
        <v>42</v>
      </c>
      <c r="D266" s="679"/>
      <c r="E266" s="680">
        <f>E263+E265</f>
        <v>10000</v>
      </c>
      <c r="F266" s="680">
        <f t="shared" ref="F266" si="76">F263+F265</f>
        <v>0</v>
      </c>
      <c r="G266" s="680">
        <f>G264+G265</f>
        <v>106991500</v>
      </c>
      <c r="H266" s="680">
        <f t="shared" ref="H266:J266" si="77">H264+H265</f>
        <v>22954500</v>
      </c>
      <c r="I266" s="680">
        <f t="shared" si="77"/>
        <v>106991500</v>
      </c>
      <c r="J266" s="680">
        <f t="shared" si="77"/>
        <v>-84037000</v>
      </c>
    </row>
    <row r="267" spans="1:10" ht="18.75" x14ac:dyDescent="0.3">
      <c r="A267" s="1391"/>
      <c r="B267" s="1394"/>
      <c r="C267" s="685" t="s">
        <v>200</v>
      </c>
      <c r="D267" s="1397">
        <v>2021</v>
      </c>
      <c r="E267" s="676">
        <f t="shared" ref="E267:J267" si="78">E190+E199+E209+E226+E242+E257</f>
        <v>0</v>
      </c>
      <c r="F267" s="676">
        <f t="shared" si="78"/>
        <v>0</v>
      </c>
      <c r="G267" s="676">
        <f t="shared" si="78"/>
        <v>64884000</v>
      </c>
      <c r="H267" s="744">
        <f t="shared" si="78"/>
        <v>10000</v>
      </c>
      <c r="I267" s="676">
        <f t="shared" si="78"/>
        <v>64884000</v>
      </c>
      <c r="J267" s="676">
        <f t="shared" si="78"/>
        <v>-64874000</v>
      </c>
    </row>
    <row r="268" spans="1:10" ht="19.5" thickBot="1" x14ac:dyDescent="0.35">
      <c r="A268" s="1391"/>
      <c r="B268" s="1394"/>
      <c r="C268" s="686" t="s">
        <v>207</v>
      </c>
      <c r="D268" s="1396"/>
      <c r="E268" s="678">
        <f t="shared" ref="E268:J268" si="79">E210+E227+E243</f>
        <v>0</v>
      </c>
      <c r="F268" s="678">
        <f t="shared" si="79"/>
        <v>0</v>
      </c>
      <c r="G268" s="678">
        <f t="shared" si="79"/>
        <v>22944500</v>
      </c>
      <c r="H268" s="678">
        <f t="shared" si="79"/>
        <v>22944500</v>
      </c>
      <c r="I268" s="678">
        <f t="shared" si="79"/>
        <v>22944500</v>
      </c>
      <c r="J268" s="678">
        <f t="shared" si="79"/>
        <v>0</v>
      </c>
    </row>
    <row r="269" spans="1:10" ht="19.5" thickBot="1" x14ac:dyDescent="0.35">
      <c r="A269" s="1391"/>
      <c r="B269" s="1394"/>
      <c r="C269" s="688" t="s">
        <v>42</v>
      </c>
      <c r="D269" s="1398"/>
      <c r="E269" s="681">
        <f>E267+E268</f>
        <v>0</v>
      </c>
      <c r="F269" s="681"/>
      <c r="G269" s="682">
        <f>G267+G268</f>
        <v>87828500</v>
      </c>
      <c r="H269" s="682">
        <f t="shared" ref="H269:J269" si="80">H267+H268</f>
        <v>22954500</v>
      </c>
      <c r="I269" s="682">
        <f t="shared" si="80"/>
        <v>87828500</v>
      </c>
      <c r="J269" s="682">
        <f t="shared" si="80"/>
        <v>-64874000</v>
      </c>
    </row>
    <row r="270" spans="1:10" ht="18.75" x14ac:dyDescent="0.3">
      <c r="A270" s="1391"/>
      <c r="B270" s="1394"/>
      <c r="C270" s="685" t="s">
        <v>200</v>
      </c>
      <c r="D270" s="1397">
        <v>2022</v>
      </c>
      <c r="E270" s="677">
        <f t="shared" ref="E270:J270" si="81">E191+E200+E212+E229+E245+E258</f>
        <v>0</v>
      </c>
      <c r="F270" s="677">
        <f t="shared" si="81"/>
        <v>0</v>
      </c>
      <c r="G270" s="677">
        <f t="shared" si="81"/>
        <v>27550000</v>
      </c>
      <c r="H270" s="743">
        <f t="shared" si="81"/>
        <v>10000</v>
      </c>
      <c r="I270" s="677">
        <f t="shared" si="81"/>
        <v>27550000</v>
      </c>
      <c r="J270" s="677">
        <f t="shared" si="81"/>
        <v>-27540000</v>
      </c>
    </row>
    <row r="271" spans="1:10" ht="18.75" x14ac:dyDescent="0.3">
      <c r="A271" s="1391"/>
      <c r="B271" s="1394"/>
      <c r="C271" s="686" t="s">
        <v>207</v>
      </c>
      <c r="D271" s="1396"/>
      <c r="E271" s="677">
        <f t="shared" ref="E271:J271" si="82">E213+E230+E246</f>
        <v>0</v>
      </c>
      <c r="F271" s="677">
        <f t="shared" si="82"/>
        <v>0</v>
      </c>
      <c r="G271" s="677">
        <f t="shared" si="82"/>
        <v>11351000</v>
      </c>
      <c r="H271" s="677">
        <f t="shared" si="82"/>
        <v>11351000</v>
      </c>
      <c r="I271" s="677">
        <f t="shared" si="82"/>
        <v>11351000</v>
      </c>
      <c r="J271" s="677">
        <f t="shared" si="82"/>
        <v>0</v>
      </c>
    </row>
    <row r="272" spans="1:10" ht="19.5" thickBot="1" x14ac:dyDescent="0.35">
      <c r="A272" s="1392"/>
      <c r="B272" s="1395"/>
      <c r="C272" s="688" t="s">
        <v>42</v>
      </c>
      <c r="D272" s="1399"/>
      <c r="E272" s="683">
        <f>E270+E271</f>
        <v>0</v>
      </c>
      <c r="F272" s="683">
        <f t="shared" ref="F272:J272" si="83">F270+F271</f>
        <v>0</v>
      </c>
      <c r="G272" s="683">
        <f t="shared" si="83"/>
        <v>38901000</v>
      </c>
      <c r="H272" s="683">
        <f t="shared" si="83"/>
        <v>11361000</v>
      </c>
      <c r="I272" s="683">
        <f t="shared" si="83"/>
        <v>38901000</v>
      </c>
      <c r="J272" s="683">
        <f t="shared" si="83"/>
        <v>-27540000</v>
      </c>
    </row>
    <row r="273" spans="1:10" ht="18.75" x14ac:dyDescent="0.3">
      <c r="A273" s="684"/>
      <c r="B273" s="658"/>
      <c r="C273" s="689" t="s">
        <v>200</v>
      </c>
      <c r="D273" s="1372" t="s">
        <v>202</v>
      </c>
      <c r="E273" s="644">
        <f>E266+E269+E272</f>
        <v>10000</v>
      </c>
      <c r="F273" s="644">
        <f t="shared" ref="F273:J273" si="84">F266+F269+F272</f>
        <v>0</v>
      </c>
      <c r="G273" s="644">
        <f t="shared" si="84"/>
        <v>233721000</v>
      </c>
      <c r="H273" s="644">
        <f t="shared" si="84"/>
        <v>57270000</v>
      </c>
      <c r="I273" s="644">
        <f t="shared" si="84"/>
        <v>233721000</v>
      </c>
      <c r="J273" s="644">
        <f t="shared" si="84"/>
        <v>-176451000</v>
      </c>
    </row>
    <row r="274" spans="1:10" ht="18.75" x14ac:dyDescent="0.3">
      <c r="A274" s="684"/>
      <c r="B274" s="658"/>
      <c r="C274" s="690" t="s">
        <v>207</v>
      </c>
      <c r="D274" s="1373"/>
      <c r="E274" s="654">
        <f>E268+E265+E271</f>
        <v>0</v>
      </c>
      <c r="F274" s="654">
        <f t="shared" ref="F274:J274" si="85">F268+F265+F271</f>
        <v>0</v>
      </c>
      <c r="G274" s="654">
        <f t="shared" si="85"/>
        <v>57240000</v>
      </c>
      <c r="H274" s="654">
        <f t="shared" si="85"/>
        <v>57240000</v>
      </c>
      <c r="I274" s="654">
        <f t="shared" si="85"/>
        <v>57240000</v>
      </c>
      <c r="J274" s="654">
        <f t="shared" si="85"/>
        <v>0</v>
      </c>
    </row>
    <row r="275" spans="1:10" ht="19.5" thickBot="1" x14ac:dyDescent="0.35">
      <c r="A275" s="684"/>
      <c r="B275" s="658"/>
      <c r="C275" s="691" t="s">
        <v>42</v>
      </c>
      <c r="D275" s="1374"/>
      <c r="E275" s="741">
        <f>E273+E274</f>
        <v>10000</v>
      </c>
      <c r="F275" s="741">
        <f t="shared" ref="F275:J275" si="86">F273+F274</f>
        <v>0</v>
      </c>
      <c r="G275" s="741">
        <f t="shared" si="86"/>
        <v>290961000</v>
      </c>
      <c r="H275" s="741">
        <f t="shared" si="86"/>
        <v>114510000</v>
      </c>
      <c r="I275" s="741">
        <f t="shared" si="86"/>
        <v>290961000</v>
      </c>
      <c r="J275" s="741">
        <f t="shared" si="86"/>
        <v>-176451000</v>
      </c>
    </row>
    <row r="276" spans="1:10" ht="19.5" thickBot="1" x14ac:dyDescent="0.35">
      <c r="A276" s="674"/>
      <c r="B276" s="638"/>
      <c r="C276" s="1375" t="s">
        <v>235</v>
      </c>
      <c r="D276" s="1376"/>
      <c r="E276" s="742">
        <f>E263+E270+E272</f>
        <v>10000</v>
      </c>
      <c r="F276" s="661">
        <f>F263+F270+F272</f>
        <v>0</v>
      </c>
      <c r="G276" s="661">
        <f>G266+G269+G272</f>
        <v>233721000</v>
      </c>
      <c r="H276" s="661">
        <f t="shared" ref="H276:J276" si="87">H266+H269+H272</f>
        <v>57270000</v>
      </c>
      <c r="I276" s="661">
        <f t="shared" si="87"/>
        <v>233721000</v>
      </c>
      <c r="J276" s="661">
        <f t="shared" si="87"/>
        <v>-176451000</v>
      </c>
    </row>
    <row r="277" spans="1:10" x14ac:dyDescent="0.25">
      <c r="A277" s="625"/>
      <c r="B277" s="625"/>
      <c r="C277" s="622"/>
      <c r="D277" s="622"/>
      <c r="E277" s="622"/>
      <c r="F277" s="622"/>
      <c r="G277" s="622"/>
      <c r="H277" s="622"/>
      <c r="I277" s="622"/>
      <c r="J277" s="622"/>
    </row>
    <row r="278" spans="1:10" x14ac:dyDescent="0.25">
      <c r="A278" s="739"/>
      <c r="B278" s="739"/>
    </row>
    <row r="279" spans="1:10" ht="19.5" thickBot="1" x14ac:dyDescent="0.35">
      <c r="A279" s="630"/>
      <c r="B279" s="630"/>
      <c r="C279" s="12"/>
      <c r="D279" s="12"/>
      <c r="E279" s="12"/>
      <c r="F279" s="12"/>
      <c r="G279" s="12"/>
      <c r="H279" s="12"/>
      <c r="I279" s="12"/>
      <c r="J279" s="12"/>
    </row>
    <row r="280" spans="1:10" ht="38.25" thickBot="1" x14ac:dyDescent="0.35">
      <c r="A280" s="638"/>
      <c r="B280" s="667" t="s">
        <v>166</v>
      </c>
      <c r="C280" s="668" t="s">
        <v>199</v>
      </c>
      <c r="D280" s="639" t="s">
        <v>191</v>
      </c>
      <c r="E280" s="640" t="s">
        <v>190</v>
      </c>
      <c r="F280" s="640" t="s">
        <v>167</v>
      </c>
      <c r="G280" s="640" t="s">
        <v>11</v>
      </c>
      <c r="H280" s="640" t="s">
        <v>163</v>
      </c>
      <c r="I280" s="640" t="s">
        <v>72</v>
      </c>
      <c r="J280" s="640" t="s">
        <v>192</v>
      </c>
    </row>
    <row r="281" spans="1:10" ht="19.5" thickBot="1" x14ac:dyDescent="0.35">
      <c r="A281" s="1377" t="s">
        <v>221</v>
      </c>
      <c r="B281" s="1379" t="s">
        <v>212</v>
      </c>
      <c r="C281" s="669" t="s">
        <v>200</v>
      </c>
      <c r="D281" s="641">
        <v>2019</v>
      </c>
      <c r="E281" s="642">
        <f>E121+E152+E180+E188</f>
        <v>20080000</v>
      </c>
      <c r="F281" s="642">
        <f>F206+F215+F273</f>
        <v>0</v>
      </c>
      <c r="G281" s="642"/>
      <c r="H281" s="642"/>
      <c r="I281" s="642"/>
      <c r="J281" s="642"/>
    </row>
    <row r="282" spans="1:10" ht="19.5" thickBot="1" x14ac:dyDescent="0.35">
      <c r="A282" s="1377"/>
      <c r="B282" s="1379"/>
      <c r="C282" s="669" t="s">
        <v>201</v>
      </c>
      <c r="D282" s="641"/>
      <c r="E282" s="642">
        <f>E104</f>
        <v>1510000</v>
      </c>
      <c r="F282" s="642"/>
      <c r="G282" s="642"/>
      <c r="H282" s="642"/>
      <c r="I282" s="642"/>
      <c r="J282" s="643"/>
    </row>
    <row r="283" spans="1:10" ht="19.5" thickBot="1" x14ac:dyDescent="0.35">
      <c r="A283" s="1377"/>
      <c r="B283" s="1379"/>
      <c r="C283" s="669" t="s">
        <v>42</v>
      </c>
      <c r="D283" s="641"/>
      <c r="E283" s="642">
        <f>E281+E282</f>
        <v>21590000</v>
      </c>
      <c r="F283" s="642"/>
      <c r="G283" s="642"/>
      <c r="H283" s="642"/>
      <c r="I283" s="642"/>
      <c r="J283" s="643"/>
    </row>
    <row r="284" spans="1:10" ht="18.75" x14ac:dyDescent="0.3">
      <c r="A284" s="1377"/>
      <c r="B284" s="1379"/>
      <c r="C284" s="670" t="s">
        <v>200</v>
      </c>
      <c r="D284" s="1382">
        <v>2020</v>
      </c>
      <c r="E284" s="644">
        <f t="shared" ref="E284:J284" si="88">E124+E153+E181+E264</f>
        <v>0</v>
      </c>
      <c r="F284" s="644">
        <f t="shared" si="88"/>
        <v>19000</v>
      </c>
      <c r="G284" s="644">
        <f t="shared" si="88"/>
        <v>221877000</v>
      </c>
      <c r="H284" s="644">
        <f t="shared" si="88"/>
        <v>20080000</v>
      </c>
      <c r="I284" s="644">
        <f t="shared" si="88"/>
        <v>221877000</v>
      </c>
      <c r="J284" s="644">
        <f t="shared" si="88"/>
        <v>-201797000</v>
      </c>
    </row>
    <row r="285" spans="1:10" ht="18.75" x14ac:dyDescent="0.3">
      <c r="A285" s="1377"/>
      <c r="B285" s="1379"/>
      <c r="C285" s="671" t="s">
        <v>201</v>
      </c>
      <c r="D285" s="1383"/>
      <c r="E285" s="645">
        <f t="shared" ref="E285:J285" si="89">E125</f>
        <v>0</v>
      </c>
      <c r="F285" s="645">
        <f t="shared" si="89"/>
        <v>0</v>
      </c>
      <c r="G285" s="645">
        <f t="shared" si="89"/>
        <v>1510000</v>
      </c>
      <c r="H285" s="645">
        <f t="shared" si="89"/>
        <v>1510000</v>
      </c>
      <c r="I285" s="645">
        <f t="shared" si="89"/>
        <v>1510000</v>
      </c>
      <c r="J285" s="645">
        <f t="shared" si="89"/>
        <v>0</v>
      </c>
    </row>
    <row r="286" spans="1:10" ht="19.5" thickBot="1" x14ac:dyDescent="0.35">
      <c r="A286" s="1377"/>
      <c r="B286" s="1379"/>
      <c r="C286" s="672" t="s">
        <v>207</v>
      </c>
      <c r="D286" s="1417"/>
      <c r="E286" s="646">
        <f>E265</f>
        <v>0</v>
      </c>
      <c r="F286" s="646">
        <f t="shared" ref="F286:J286" si="90">F265</f>
        <v>0</v>
      </c>
      <c r="G286" s="646">
        <f t="shared" si="90"/>
        <v>22944500</v>
      </c>
      <c r="H286" s="646">
        <f t="shared" si="90"/>
        <v>22944500</v>
      </c>
      <c r="I286" s="646">
        <f t="shared" si="90"/>
        <v>22944500</v>
      </c>
      <c r="J286" s="646">
        <f t="shared" si="90"/>
        <v>0</v>
      </c>
    </row>
    <row r="287" spans="1:10" ht="19.5" thickBot="1" x14ac:dyDescent="0.35">
      <c r="A287" s="1377"/>
      <c r="B287" s="1380"/>
      <c r="C287" s="647" t="s">
        <v>42</v>
      </c>
      <c r="D287" s="648"/>
      <c r="E287" s="649">
        <f>E284+E285+E286</f>
        <v>0</v>
      </c>
      <c r="F287" s="649">
        <f t="shared" ref="F287:J287" si="91">F284+F285+F286</f>
        <v>19000</v>
      </c>
      <c r="G287" s="649">
        <f t="shared" si="91"/>
        <v>246331500</v>
      </c>
      <c r="H287" s="649">
        <f t="shared" si="91"/>
        <v>44534500</v>
      </c>
      <c r="I287" s="649">
        <f t="shared" si="91"/>
        <v>246331500</v>
      </c>
      <c r="J287" s="649">
        <f t="shared" si="91"/>
        <v>-201797000</v>
      </c>
    </row>
    <row r="288" spans="1:10" ht="19.5" thickBot="1" x14ac:dyDescent="0.35">
      <c r="A288" s="1377"/>
      <c r="B288" s="1380"/>
      <c r="C288" s="1412" t="s">
        <v>207</v>
      </c>
      <c r="D288" s="1413"/>
      <c r="E288" s="650">
        <f>E286</f>
        <v>0</v>
      </c>
      <c r="F288" s="650">
        <f t="shared" ref="F288:J288" si="92">F286</f>
        <v>0</v>
      </c>
      <c r="G288" s="650">
        <f t="shared" si="92"/>
        <v>22944500</v>
      </c>
      <c r="H288" s="650">
        <f t="shared" si="92"/>
        <v>22944500</v>
      </c>
      <c r="I288" s="650">
        <f t="shared" si="92"/>
        <v>22944500</v>
      </c>
      <c r="J288" s="650">
        <f t="shared" si="92"/>
        <v>0</v>
      </c>
    </row>
    <row r="289" spans="1:10" ht="17.25" customHeight="1" thickBot="1" x14ac:dyDescent="0.35">
      <c r="A289" s="1377"/>
      <c r="B289" s="1380"/>
      <c r="C289" s="1414" t="s">
        <v>213</v>
      </c>
      <c r="D289" s="1415"/>
      <c r="E289" s="651">
        <f>E287-E288</f>
        <v>0</v>
      </c>
      <c r="F289" s="651">
        <f t="shared" ref="F289:J289" si="93">F287-F288</f>
        <v>19000</v>
      </c>
      <c r="G289" s="651">
        <f t="shared" si="93"/>
        <v>223387000</v>
      </c>
      <c r="H289" s="652">
        <f t="shared" si="93"/>
        <v>21590000</v>
      </c>
      <c r="I289" s="651">
        <f t="shared" si="93"/>
        <v>223387000</v>
      </c>
      <c r="J289" s="653">
        <f t="shared" si="93"/>
        <v>-201797000</v>
      </c>
    </row>
    <row r="290" spans="1:10" ht="18.75" x14ac:dyDescent="0.3">
      <c r="A290" s="1377"/>
      <c r="B290" s="1380"/>
      <c r="C290" s="670" t="s">
        <v>200</v>
      </c>
      <c r="D290" s="1369">
        <v>2021</v>
      </c>
      <c r="E290" s="644">
        <f t="shared" ref="E290:J290" si="94">E127+E154+E182+E267</f>
        <v>0</v>
      </c>
      <c r="F290" s="644">
        <f t="shared" si="94"/>
        <v>21000</v>
      </c>
      <c r="G290" s="644">
        <f t="shared" si="94"/>
        <v>180724000</v>
      </c>
      <c r="H290" s="644">
        <f t="shared" si="94"/>
        <v>20080000</v>
      </c>
      <c r="I290" s="644">
        <f t="shared" si="94"/>
        <v>180724000</v>
      </c>
      <c r="J290" s="644">
        <f t="shared" si="94"/>
        <v>-160644000</v>
      </c>
    </row>
    <row r="291" spans="1:10" ht="18.75" x14ac:dyDescent="0.3">
      <c r="A291" s="1377"/>
      <c r="B291" s="1380"/>
      <c r="C291" s="671" t="s">
        <v>201</v>
      </c>
      <c r="D291" s="1370"/>
      <c r="E291" s="645">
        <f t="shared" ref="E291:J291" si="95">E128</f>
        <v>0</v>
      </c>
      <c r="F291" s="645">
        <f t="shared" si="95"/>
        <v>0</v>
      </c>
      <c r="G291" s="645">
        <f t="shared" si="95"/>
        <v>1510000</v>
      </c>
      <c r="H291" s="645">
        <f t="shared" si="95"/>
        <v>1510000</v>
      </c>
      <c r="I291" s="645">
        <f t="shared" si="95"/>
        <v>1510000</v>
      </c>
      <c r="J291" s="645">
        <f t="shared" si="95"/>
        <v>0</v>
      </c>
    </row>
    <row r="292" spans="1:10" ht="18.75" x14ac:dyDescent="0.3">
      <c r="A292" s="1377"/>
      <c r="B292" s="1380"/>
      <c r="C292" s="671" t="s">
        <v>207</v>
      </c>
      <c r="D292" s="1370"/>
      <c r="E292" s="654">
        <f>E268</f>
        <v>0</v>
      </c>
      <c r="F292" s="654">
        <f t="shared" ref="F292:J292" si="96">F268</f>
        <v>0</v>
      </c>
      <c r="G292" s="654">
        <f t="shared" si="96"/>
        <v>22944500</v>
      </c>
      <c r="H292" s="654">
        <f t="shared" si="96"/>
        <v>22944500</v>
      </c>
      <c r="I292" s="654">
        <f t="shared" si="96"/>
        <v>22944500</v>
      </c>
      <c r="J292" s="654">
        <f t="shared" si="96"/>
        <v>0</v>
      </c>
    </row>
    <row r="293" spans="1:10" ht="19.5" thickBot="1" x14ac:dyDescent="0.35">
      <c r="A293" s="1377"/>
      <c r="B293" s="1380"/>
      <c r="C293" s="673" t="s">
        <v>42</v>
      </c>
      <c r="D293" s="1371"/>
      <c r="E293" s="646">
        <f>E290+E292</f>
        <v>0</v>
      </c>
      <c r="F293" s="655">
        <f>SUM(F290:F292)</f>
        <v>21000</v>
      </c>
      <c r="G293" s="655">
        <f t="shared" ref="G293:J293" si="97">SUM(G290:G292)</f>
        <v>205178500</v>
      </c>
      <c r="H293" s="655">
        <f t="shared" si="97"/>
        <v>44534500</v>
      </c>
      <c r="I293" s="655">
        <f t="shared" si="97"/>
        <v>205178500</v>
      </c>
      <c r="J293" s="655">
        <f t="shared" si="97"/>
        <v>-160644000</v>
      </c>
    </row>
    <row r="294" spans="1:10" ht="19.5" thickBot="1" x14ac:dyDescent="0.35">
      <c r="A294" s="1377"/>
      <c r="B294" s="1380"/>
      <c r="C294" s="1412" t="s">
        <v>207</v>
      </c>
      <c r="D294" s="1413"/>
      <c r="E294" s="650">
        <f>E292</f>
        <v>0</v>
      </c>
      <c r="F294" s="650">
        <f t="shared" ref="F294:J294" si="98">F292</f>
        <v>0</v>
      </c>
      <c r="G294" s="650">
        <f t="shared" si="98"/>
        <v>22944500</v>
      </c>
      <c r="H294" s="650">
        <f t="shared" si="98"/>
        <v>22944500</v>
      </c>
      <c r="I294" s="650">
        <f t="shared" si="98"/>
        <v>22944500</v>
      </c>
      <c r="J294" s="650">
        <f t="shared" si="98"/>
        <v>0</v>
      </c>
    </row>
    <row r="295" spans="1:10" ht="19.5" thickBot="1" x14ac:dyDescent="0.35">
      <c r="A295" s="1377"/>
      <c r="B295" s="1380"/>
      <c r="C295" s="1414" t="s">
        <v>213</v>
      </c>
      <c r="D295" s="1415"/>
      <c r="E295" s="651">
        <f>E293-E294</f>
        <v>0</v>
      </c>
      <c r="F295" s="651">
        <f t="shared" ref="F295:J295" si="99">F293-F294</f>
        <v>21000</v>
      </c>
      <c r="G295" s="651">
        <f t="shared" si="99"/>
        <v>182234000</v>
      </c>
      <c r="H295" s="652">
        <f t="shared" si="99"/>
        <v>21590000</v>
      </c>
      <c r="I295" s="651">
        <f t="shared" si="99"/>
        <v>182234000</v>
      </c>
      <c r="J295" s="653">
        <f t="shared" si="99"/>
        <v>-160644000</v>
      </c>
    </row>
    <row r="296" spans="1:10" ht="18.75" x14ac:dyDescent="0.3">
      <c r="A296" s="1377"/>
      <c r="B296" s="1380"/>
      <c r="C296" s="670" t="s">
        <v>200</v>
      </c>
      <c r="D296" s="1369">
        <v>2022</v>
      </c>
      <c r="E296" s="645">
        <f t="shared" ref="E296:J296" si="100">E130+E155+E183+E270</f>
        <v>0</v>
      </c>
      <c r="F296" s="645">
        <f t="shared" si="100"/>
        <v>10000</v>
      </c>
      <c r="G296" s="645">
        <f t="shared" si="100"/>
        <v>108890000</v>
      </c>
      <c r="H296" s="645">
        <f t="shared" si="100"/>
        <v>20080000</v>
      </c>
      <c r="I296" s="645">
        <f t="shared" si="100"/>
        <v>108890000</v>
      </c>
      <c r="J296" s="645">
        <f t="shared" si="100"/>
        <v>-88810000</v>
      </c>
    </row>
    <row r="297" spans="1:10" ht="18.75" x14ac:dyDescent="0.3">
      <c r="A297" s="1377"/>
      <c r="B297" s="1380"/>
      <c r="C297" s="671" t="s">
        <v>201</v>
      </c>
      <c r="D297" s="1370"/>
      <c r="E297" s="645">
        <f t="shared" ref="E297:J297" si="101">E131</f>
        <v>0</v>
      </c>
      <c r="F297" s="645">
        <f t="shared" si="101"/>
        <v>0</v>
      </c>
      <c r="G297" s="645">
        <f t="shared" si="101"/>
        <v>1510000</v>
      </c>
      <c r="H297" s="645">
        <f t="shared" si="101"/>
        <v>1510000</v>
      </c>
      <c r="I297" s="645">
        <f t="shared" si="101"/>
        <v>1510000</v>
      </c>
      <c r="J297" s="645">
        <f t="shared" si="101"/>
        <v>0</v>
      </c>
    </row>
    <row r="298" spans="1:10" ht="18.75" x14ac:dyDescent="0.3">
      <c r="A298" s="1377"/>
      <c r="B298" s="1380"/>
      <c r="C298" s="671" t="s">
        <v>207</v>
      </c>
      <c r="D298" s="1370"/>
      <c r="E298" s="645">
        <f>E271</f>
        <v>0</v>
      </c>
      <c r="F298" s="645">
        <f t="shared" ref="F298:J298" si="102">F271</f>
        <v>0</v>
      </c>
      <c r="G298" s="645">
        <f t="shared" si="102"/>
        <v>11351000</v>
      </c>
      <c r="H298" s="645">
        <f t="shared" si="102"/>
        <v>11351000</v>
      </c>
      <c r="I298" s="645">
        <f t="shared" si="102"/>
        <v>11351000</v>
      </c>
      <c r="J298" s="645">
        <f t="shared" si="102"/>
        <v>0</v>
      </c>
    </row>
    <row r="299" spans="1:10" ht="19.5" thickBot="1" x14ac:dyDescent="0.35">
      <c r="A299" s="1378"/>
      <c r="B299" s="1381"/>
      <c r="C299" s="672" t="s">
        <v>42</v>
      </c>
      <c r="D299" s="1371"/>
      <c r="E299" s="656">
        <f>E296+E298</f>
        <v>0</v>
      </c>
      <c r="F299" s="656">
        <f>F296+F297+F298</f>
        <v>10000</v>
      </c>
      <c r="G299" s="656">
        <f t="shared" ref="G299:J299" si="103">G296+G297+G298</f>
        <v>121751000</v>
      </c>
      <c r="H299" s="656">
        <f t="shared" si="103"/>
        <v>32941000</v>
      </c>
      <c r="I299" s="656">
        <f t="shared" si="103"/>
        <v>121751000</v>
      </c>
      <c r="J299" s="656">
        <f t="shared" si="103"/>
        <v>-88810000</v>
      </c>
    </row>
    <row r="300" spans="1:10" ht="19.5" thickBot="1" x14ac:dyDescent="0.35">
      <c r="A300" s="657"/>
      <c r="B300" s="658"/>
      <c r="C300" s="1412" t="s">
        <v>207</v>
      </c>
      <c r="D300" s="1413"/>
      <c r="E300" s="650">
        <f>E298</f>
        <v>0</v>
      </c>
      <c r="F300" s="650">
        <f t="shared" ref="F300:J300" si="104">F298</f>
        <v>0</v>
      </c>
      <c r="G300" s="650">
        <f t="shared" si="104"/>
        <v>11351000</v>
      </c>
      <c r="H300" s="650">
        <f t="shared" si="104"/>
        <v>11351000</v>
      </c>
      <c r="I300" s="650">
        <f t="shared" si="104"/>
        <v>11351000</v>
      </c>
      <c r="J300" s="650">
        <f t="shared" si="104"/>
        <v>0</v>
      </c>
    </row>
    <row r="301" spans="1:10" ht="19.5" thickBot="1" x14ac:dyDescent="0.35">
      <c r="A301" s="657"/>
      <c r="B301" s="658"/>
      <c r="C301" s="1414" t="s">
        <v>213</v>
      </c>
      <c r="D301" s="1415"/>
      <c r="E301" s="651">
        <f>E299-E300</f>
        <v>0</v>
      </c>
      <c r="F301" s="651">
        <f t="shared" ref="F301:J301" si="105">F299-F300</f>
        <v>10000</v>
      </c>
      <c r="G301" s="651">
        <f t="shared" si="105"/>
        <v>110400000</v>
      </c>
      <c r="H301" s="652">
        <f t="shared" si="105"/>
        <v>21590000</v>
      </c>
      <c r="I301" s="651">
        <f t="shared" si="105"/>
        <v>110400000</v>
      </c>
      <c r="J301" s="653">
        <f t="shared" si="105"/>
        <v>-88810000</v>
      </c>
    </row>
    <row r="302" spans="1:10" ht="18.75" x14ac:dyDescent="0.3">
      <c r="A302" s="657"/>
      <c r="B302" s="658"/>
      <c r="C302" s="670" t="s">
        <v>200</v>
      </c>
      <c r="D302" s="1369" t="s">
        <v>202</v>
      </c>
      <c r="E302" s="644">
        <f>E281</f>
        <v>20080000</v>
      </c>
      <c r="F302" s="644">
        <f>F209+F218+F231+F247+F263+F276</f>
        <v>0</v>
      </c>
      <c r="G302" s="644"/>
      <c r="H302" s="644"/>
      <c r="I302" s="644"/>
      <c r="J302" s="644"/>
    </row>
    <row r="303" spans="1:10" ht="18.75" x14ac:dyDescent="0.3">
      <c r="A303" s="657"/>
      <c r="B303" s="658"/>
      <c r="C303" s="671" t="s">
        <v>200</v>
      </c>
      <c r="D303" s="1370"/>
      <c r="E303" s="645"/>
      <c r="F303" s="645">
        <f>F287+F293+F299</f>
        <v>50000</v>
      </c>
      <c r="G303" s="645">
        <f t="shared" ref="G303:J303" si="106">G287+G293+G299</f>
        <v>573261000</v>
      </c>
      <c r="H303" s="645">
        <f t="shared" si="106"/>
        <v>122010000</v>
      </c>
      <c r="I303" s="645">
        <f t="shared" si="106"/>
        <v>573261000</v>
      </c>
      <c r="J303" s="645">
        <f t="shared" si="106"/>
        <v>-451251000</v>
      </c>
    </row>
    <row r="304" spans="1:10" ht="18.75" x14ac:dyDescent="0.3">
      <c r="A304" s="657"/>
      <c r="B304" s="658"/>
      <c r="C304" s="671" t="s">
        <v>201</v>
      </c>
      <c r="D304" s="1370"/>
      <c r="E304" s="645">
        <f>E282</f>
        <v>1510000</v>
      </c>
      <c r="F304" s="645">
        <f>F285+F291+F297</f>
        <v>0</v>
      </c>
      <c r="G304" s="645">
        <f t="shared" ref="G304:J304" si="107">G285+G291+G297</f>
        <v>4530000</v>
      </c>
      <c r="H304" s="645">
        <f t="shared" si="107"/>
        <v>4530000</v>
      </c>
      <c r="I304" s="645">
        <f t="shared" si="107"/>
        <v>4530000</v>
      </c>
      <c r="J304" s="645">
        <f t="shared" si="107"/>
        <v>0</v>
      </c>
    </row>
    <row r="305" spans="1:10" ht="18.75" x14ac:dyDescent="0.3">
      <c r="A305" s="657"/>
      <c r="B305" s="658"/>
      <c r="C305" s="671" t="s">
        <v>207</v>
      </c>
      <c r="D305" s="1370"/>
      <c r="E305" s="654">
        <f>E286+E292+E298</f>
        <v>0</v>
      </c>
      <c r="F305" s="654">
        <f t="shared" ref="F305:J306" si="108">F286+F292+F298</f>
        <v>0</v>
      </c>
      <c r="G305" s="654">
        <f t="shared" si="108"/>
        <v>57240000</v>
      </c>
      <c r="H305" s="654">
        <f t="shared" si="108"/>
        <v>57240000</v>
      </c>
      <c r="I305" s="654">
        <f t="shared" si="108"/>
        <v>57240000</v>
      </c>
      <c r="J305" s="654">
        <f t="shared" si="108"/>
        <v>0</v>
      </c>
    </row>
    <row r="306" spans="1:10" ht="19.5" thickBot="1" x14ac:dyDescent="0.35">
      <c r="A306" s="657"/>
      <c r="B306" s="658"/>
      <c r="C306" s="672" t="s">
        <v>42</v>
      </c>
      <c r="D306" s="1371"/>
      <c r="E306" s="646">
        <f>E302+E303+E304+E305</f>
        <v>21590000</v>
      </c>
      <c r="F306" s="646">
        <f>F302+F303+F304+F305</f>
        <v>50000</v>
      </c>
      <c r="G306" s="646">
        <f>G287+G293+G299</f>
        <v>573261000</v>
      </c>
      <c r="H306" s="646">
        <f t="shared" si="108"/>
        <v>122010000</v>
      </c>
      <c r="I306" s="646">
        <f t="shared" si="108"/>
        <v>573261000</v>
      </c>
      <c r="J306" s="646">
        <f t="shared" si="108"/>
        <v>-451251000</v>
      </c>
    </row>
    <row r="307" spans="1:10" ht="18.75" x14ac:dyDescent="0.3">
      <c r="A307" s="638"/>
      <c r="B307" s="638"/>
      <c r="C307" s="659"/>
      <c r="D307" s="660" t="s">
        <v>42</v>
      </c>
      <c r="E307" s="661">
        <f>E306</f>
        <v>21590000</v>
      </c>
      <c r="F307" s="661">
        <f t="shared" ref="F307:J307" si="109">F306</f>
        <v>50000</v>
      </c>
      <c r="G307" s="661">
        <f t="shared" si="109"/>
        <v>573261000</v>
      </c>
      <c r="H307" s="661">
        <f t="shared" si="109"/>
        <v>122010000</v>
      </c>
      <c r="I307" s="661">
        <f t="shared" si="109"/>
        <v>573261000</v>
      </c>
      <c r="J307" s="661">
        <f t="shared" si="109"/>
        <v>-451251000</v>
      </c>
    </row>
    <row r="308" spans="1:10" ht="18.75" x14ac:dyDescent="0.3">
      <c r="A308" s="638"/>
      <c r="B308" s="638"/>
      <c r="C308" s="659"/>
      <c r="D308" s="662"/>
      <c r="E308" s="663"/>
      <c r="F308" s="663"/>
      <c r="G308" s="663"/>
      <c r="H308" s="663"/>
      <c r="I308" s="663"/>
      <c r="J308" s="663"/>
    </row>
    <row r="309" spans="1:10" ht="15.75" customHeight="1" x14ac:dyDescent="0.3">
      <c r="A309" s="638"/>
      <c r="B309" s="638"/>
      <c r="C309" s="1416" t="s">
        <v>207</v>
      </c>
      <c r="D309" s="1416"/>
      <c r="E309" s="664">
        <f>E305</f>
        <v>0</v>
      </c>
      <c r="F309" s="664">
        <f t="shared" ref="F309:J309" si="110">F305</f>
        <v>0</v>
      </c>
      <c r="G309" s="664">
        <f t="shared" si="110"/>
        <v>57240000</v>
      </c>
      <c r="H309" s="664">
        <f t="shared" si="110"/>
        <v>57240000</v>
      </c>
      <c r="I309" s="664">
        <f t="shared" si="110"/>
        <v>57240000</v>
      </c>
      <c r="J309" s="664">
        <f t="shared" si="110"/>
        <v>0</v>
      </c>
    </row>
    <row r="310" spans="1:10" ht="18.75" x14ac:dyDescent="0.3">
      <c r="A310" s="638"/>
      <c r="B310" s="638"/>
      <c r="C310" s="665" t="s">
        <v>214</v>
      </c>
      <c r="D310" s="665"/>
      <c r="E310" s="666">
        <f>E307-E309</f>
        <v>21590000</v>
      </c>
      <c r="F310" s="666">
        <f t="shared" ref="F310:J310" si="111">F307-F309</f>
        <v>50000</v>
      </c>
      <c r="G310" s="666">
        <f t="shared" si="111"/>
        <v>516021000</v>
      </c>
      <c r="H310" s="666">
        <f t="shared" si="111"/>
        <v>64770000</v>
      </c>
      <c r="I310" s="666">
        <f t="shared" si="111"/>
        <v>516021000</v>
      </c>
      <c r="J310" s="666">
        <f t="shared" si="111"/>
        <v>-451251000</v>
      </c>
    </row>
    <row r="311" spans="1:10" ht="18.75" x14ac:dyDescent="0.3">
      <c r="A311" s="12"/>
      <c r="B311" s="12"/>
      <c r="C311" s="12"/>
      <c r="D311" s="12"/>
      <c r="E311" s="12"/>
      <c r="F311" s="12"/>
      <c r="G311" s="12"/>
      <c r="H311" s="12"/>
      <c r="I311" s="12"/>
      <c r="J311" s="12"/>
    </row>
  </sheetData>
  <mergeCells count="137">
    <mergeCell ref="D296:D299"/>
    <mergeCell ref="C300:D300"/>
    <mergeCell ref="C301:D301"/>
    <mergeCell ref="D302:D306"/>
    <mergeCell ref="C309:D309"/>
    <mergeCell ref="D273:D275"/>
    <mergeCell ref="C276:D276"/>
    <mergeCell ref="A281:A299"/>
    <mergeCell ref="B281:B299"/>
    <mergeCell ref="D284:D286"/>
    <mergeCell ref="C288:D288"/>
    <mergeCell ref="C289:D289"/>
    <mergeCell ref="D290:D293"/>
    <mergeCell ref="C294:D294"/>
    <mergeCell ref="C295:D295"/>
    <mergeCell ref="D248:D250"/>
    <mergeCell ref="A255:A258"/>
    <mergeCell ref="B255:B258"/>
    <mergeCell ref="C255:C258"/>
    <mergeCell ref="A263:A272"/>
    <mergeCell ref="B263:B272"/>
    <mergeCell ref="D264:D265"/>
    <mergeCell ref="D267:D269"/>
    <mergeCell ref="D270:D272"/>
    <mergeCell ref="D232:D234"/>
    <mergeCell ref="A239:A247"/>
    <mergeCell ref="B239:B247"/>
    <mergeCell ref="D239:D241"/>
    <mergeCell ref="D242:D244"/>
    <mergeCell ref="D245:D247"/>
    <mergeCell ref="D215:D217"/>
    <mergeCell ref="A223:A231"/>
    <mergeCell ref="B223:B231"/>
    <mergeCell ref="D223:D225"/>
    <mergeCell ref="D226:D228"/>
    <mergeCell ref="D229:D231"/>
    <mergeCell ref="A197:A200"/>
    <mergeCell ref="B197:B200"/>
    <mergeCell ref="C197:C200"/>
    <mergeCell ref="A206:A214"/>
    <mergeCell ref="B206:B214"/>
    <mergeCell ref="D206:D208"/>
    <mergeCell ref="D209:D211"/>
    <mergeCell ref="D212:D214"/>
    <mergeCell ref="A180:A183"/>
    <mergeCell ref="B180:B183"/>
    <mergeCell ref="C180:C183"/>
    <mergeCell ref="A188:A191"/>
    <mergeCell ref="B188:B191"/>
    <mergeCell ref="C188:C191"/>
    <mergeCell ref="A166:A169"/>
    <mergeCell ref="B166:B169"/>
    <mergeCell ref="C166:C169"/>
    <mergeCell ref="A173:A176"/>
    <mergeCell ref="B173:B176"/>
    <mergeCell ref="C173:C176"/>
    <mergeCell ref="A148:G148"/>
    <mergeCell ref="A150:C150"/>
    <mergeCell ref="A152:A155"/>
    <mergeCell ref="B152:B155"/>
    <mergeCell ref="C152:C155"/>
    <mergeCell ref="A159:A162"/>
    <mergeCell ref="B159:B162"/>
    <mergeCell ref="C159:C162"/>
    <mergeCell ref="D133:D135"/>
    <mergeCell ref="A139:C139"/>
    <mergeCell ref="A141:A144"/>
    <mergeCell ref="B141:B144"/>
    <mergeCell ref="C141:C144"/>
    <mergeCell ref="A147:G147"/>
    <mergeCell ref="D115:D117"/>
    <mergeCell ref="A121:A132"/>
    <mergeCell ref="B121:B132"/>
    <mergeCell ref="D121:D123"/>
    <mergeCell ref="D124:D126"/>
    <mergeCell ref="D127:D129"/>
    <mergeCell ref="D130:D132"/>
    <mergeCell ref="C100:D100"/>
    <mergeCell ref="H100:J100"/>
    <mergeCell ref="A103:A114"/>
    <mergeCell ref="B103:B114"/>
    <mergeCell ref="D103:D105"/>
    <mergeCell ref="D106:D108"/>
    <mergeCell ref="D109:D111"/>
    <mergeCell ref="D112:D114"/>
    <mergeCell ref="A95:H95"/>
    <mergeCell ref="A97:B97"/>
    <mergeCell ref="F97:G97"/>
    <mergeCell ref="A98:B98"/>
    <mergeCell ref="F98:G98"/>
    <mergeCell ref="A99:B99"/>
    <mergeCell ref="F99:G99"/>
    <mergeCell ref="A81:I81"/>
    <mergeCell ref="A82:I82"/>
    <mergeCell ref="A83:I83"/>
    <mergeCell ref="A84:I84"/>
    <mergeCell ref="A85:I85"/>
    <mergeCell ref="A89:A92"/>
    <mergeCell ref="B89:B92"/>
    <mergeCell ref="C89:C92"/>
    <mergeCell ref="A68:G68"/>
    <mergeCell ref="A69:G69"/>
    <mergeCell ref="A70:G70"/>
    <mergeCell ref="A75:A78"/>
    <mergeCell ref="B75:B78"/>
    <mergeCell ref="C75:C78"/>
    <mergeCell ref="A55:A58"/>
    <mergeCell ref="B55:B58"/>
    <mergeCell ref="C55:C58"/>
    <mergeCell ref="A63:A66"/>
    <mergeCell ref="B63:B66"/>
    <mergeCell ref="C63:C66"/>
    <mergeCell ref="A41:A44"/>
    <mergeCell ref="B41:B44"/>
    <mergeCell ref="C41:C44"/>
    <mergeCell ref="A48:A51"/>
    <mergeCell ref="B48:B51"/>
    <mergeCell ref="C48:C51"/>
    <mergeCell ref="A34:A37"/>
    <mergeCell ref="B34:B37"/>
    <mergeCell ref="C34:C37"/>
    <mergeCell ref="B11:G11"/>
    <mergeCell ref="B12:G12"/>
    <mergeCell ref="B13:G13"/>
    <mergeCell ref="B14:G14"/>
    <mergeCell ref="A18:A21"/>
    <mergeCell ref="B18:B21"/>
    <mergeCell ref="C18:C21"/>
    <mergeCell ref="A1:J1"/>
    <mergeCell ref="A2:C2"/>
    <mergeCell ref="A4:A7"/>
    <mergeCell ref="B4:B7"/>
    <mergeCell ref="C4:C7"/>
    <mergeCell ref="B10:F10"/>
    <mergeCell ref="A26:A29"/>
    <mergeCell ref="B26:B29"/>
    <mergeCell ref="C26:C29"/>
  </mergeCells>
  <pageMargins left="0.11811023622047245" right="0.11811023622047245" top="0.15748031496062992" bottom="0.15748031496062992" header="0.31496062992125984" footer="0.31496062992125984"/>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582"/>
  <sheetViews>
    <sheetView tabSelected="1" topLeftCell="S1" zoomScale="91" zoomScaleNormal="91" workbookViewId="0">
      <pane ySplit="4" topLeftCell="A31" activePane="bottomLeft" state="frozen"/>
      <selection activeCell="B1" sqref="B1"/>
      <selection pane="bottomLeft" activeCell="AN32" sqref="AN32"/>
    </sheetView>
  </sheetViews>
  <sheetFormatPr defaultColWidth="14.85546875" defaultRowHeight="15" x14ac:dyDescent="0.25"/>
  <cols>
    <col min="1" max="1" width="11.85546875" hidden="1" customWidth="1"/>
    <col min="2" max="2" width="4.5703125" customWidth="1"/>
    <col min="3" max="3" width="37" customWidth="1"/>
    <col min="4" max="4" width="15.5703125" customWidth="1"/>
    <col min="5" max="5" width="11.28515625" customWidth="1"/>
    <col min="6" max="6" width="25.28515625" customWidth="1"/>
    <col min="7" max="7" width="16.42578125" customWidth="1"/>
    <col min="8" max="8" width="14" hidden="1" customWidth="1"/>
    <col min="9" max="9" width="15.42578125" customWidth="1"/>
    <col min="10" max="10" width="14" hidden="1" customWidth="1"/>
    <col min="11" max="11" width="14.42578125" hidden="1" customWidth="1"/>
    <col min="12" max="12" width="15.140625" customWidth="1"/>
    <col min="13" max="14" width="12.5703125" hidden="1" customWidth="1"/>
    <col min="15" max="15" width="12.7109375" hidden="1" customWidth="1"/>
    <col min="16" max="16" width="13" hidden="1" customWidth="1"/>
    <col min="17" max="17" width="14.140625" customWidth="1"/>
    <col min="18" max="18" width="13.28515625" customWidth="1"/>
    <col min="19" max="19" width="14.85546875" customWidth="1"/>
    <col min="20" max="20" width="14.85546875" hidden="1" customWidth="1"/>
    <col min="21" max="21" width="17.5703125" hidden="1" customWidth="1"/>
    <col min="22" max="22" width="16.140625" hidden="1" customWidth="1"/>
    <col min="23" max="23" width="14.85546875" hidden="1" customWidth="1"/>
    <col min="24" max="24" width="16" hidden="1" customWidth="1"/>
    <col min="25" max="25" width="16.5703125" hidden="1" customWidth="1"/>
    <col min="26" max="26" width="19.7109375" hidden="1" customWidth="1"/>
    <col min="27" max="27" width="14.5703125" style="9" customWidth="1"/>
    <col min="28" max="28" width="14.7109375" style="1" customWidth="1"/>
    <col min="29" max="29" width="13.85546875" style="10" customWidth="1"/>
    <col min="30" max="30" width="12.5703125" style="1" customWidth="1"/>
    <col min="31" max="31" width="15.42578125" customWidth="1"/>
    <col min="32" max="32" width="12.140625" customWidth="1"/>
    <col min="33" max="33" width="11.5703125" customWidth="1"/>
    <col min="34" max="34" width="14.42578125" customWidth="1"/>
    <col min="35" max="35" width="11.7109375" customWidth="1"/>
    <col min="36" max="36" width="14.28515625" customWidth="1"/>
    <col min="37" max="37" width="14.42578125" customWidth="1"/>
    <col min="38" max="38" width="15.7109375" customWidth="1"/>
    <col min="39" max="39" width="14.140625" hidden="1" customWidth="1"/>
    <col min="40" max="255" width="15.28515625" customWidth="1"/>
    <col min="256" max="256" width="5.140625" customWidth="1"/>
    <col min="257" max="257" width="15.28515625" customWidth="1"/>
    <col min="258" max="258" width="4.42578125" customWidth="1"/>
    <col min="259" max="259" width="12.5703125" customWidth="1"/>
    <col min="260" max="260" width="14.85546875" customWidth="1"/>
    <col min="261" max="261" width="23.5703125" customWidth="1"/>
    <col min="262" max="262" width="16.140625" customWidth="1"/>
    <col min="263" max="263" width="15.5703125" customWidth="1"/>
    <col min="264" max="264" width="16.42578125" customWidth="1"/>
    <col min="265" max="265" width="15.7109375" customWidth="1"/>
    <col min="267" max="267" width="14.85546875" customWidth="1"/>
    <col min="268" max="268" width="25.28515625" customWidth="1"/>
    <col min="269" max="269" width="14.85546875" customWidth="1"/>
    <col min="270" max="270" width="11" customWidth="1"/>
    <col min="271" max="271" width="14.85546875" customWidth="1"/>
    <col min="272" max="272" width="47.7109375" customWidth="1"/>
    <col min="273" max="274" width="14.85546875" customWidth="1"/>
    <col min="275" max="275" width="12.140625" customWidth="1"/>
    <col min="276" max="277" width="14.85546875" customWidth="1"/>
    <col min="278" max="278" width="14.28515625" customWidth="1"/>
    <col min="279" max="279" width="14" customWidth="1"/>
    <col min="280" max="281" width="10.7109375" customWidth="1"/>
    <col min="282" max="282" width="11.5703125" customWidth="1"/>
    <col min="283" max="283" width="11.42578125" customWidth="1"/>
    <col min="284" max="285" width="10.7109375" customWidth="1"/>
    <col min="286" max="286" width="11.85546875" customWidth="1"/>
    <col min="287" max="287" width="14.5703125" customWidth="1"/>
    <col min="288" max="288" width="10.5703125" customWidth="1"/>
    <col min="289" max="289" width="11.85546875" customWidth="1"/>
    <col min="290" max="290" width="14.85546875" customWidth="1"/>
    <col min="291" max="511" width="15.28515625" customWidth="1"/>
    <col min="512" max="512" width="5.140625" customWidth="1"/>
    <col min="513" max="513" width="15.28515625" customWidth="1"/>
    <col min="514" max="514" width="4.42578125" customWidth="1"/>
    <col min="515" max="515" width="12.5703125" customWidth="1"/>
    <col min="516" max="516" width="14.85546875" customWidth="1"/>
    <col min="517" max="517" width="23.5703125" customWidth="1"/>
    <col min="518" max="518" width="16.140625" customWidth="1"/>
    <col min="519" max="519" width="15.5703125" customWidth="1"/>
    <col min="520" max="520" width="16.42578125" customWidth="1"/>
    <col min="521" max="521" width="15.7109375" customWidth="1"/>
    <col min="523" max="523" width="14.85546875" customWidth="1"/>
    <col min="524" max="524" width="25.28515625" customWidth="1"/>
    <col min="525" max="525" width="14.85546875" customWidth="1"/>
    <col min="526" max="526" width="11" customWidth="1"/>
    <col min="527" max="527" width="14.85546875" customWidth="1"/>
    <col min="528" max="528" width="47.7109375" customWidth="1"/>
    <col min="529" max="530" width="14.85546875" customWidth="1"/>
    <col min="531" max="531" width="12.140625" customWidth="1"/>
    <col min="532" max="533" width="14.85546875" customWidth="1"/>
    <col min="534" max="534" width="14.28515625" customWidth="1"/>
    <col min="535" max="535" width="14" customWidth="1"/>
    <col min="536" max="537" width="10.7109375" customWidth="1"/>
    <col min="538" max="538" width="11.5703125" customWidth="1"/>
    <col min="539" max="539" width="11.42578125" customWidth="1"/>
    <col min="540" max="541" width="10.7109375" customWidth="1"/>
    <col min="542" max="542" width="11.85546875" customWidth="1"/>
    <col min="543" max="543" width="14.5703125" customWidth="1"/>
    <col min="544" max="544" width="10.5703125" customWidth="1"/>
    <col min="545" max="545" width="11.85546875" customWidth="1"/>
    <col min="546" max="546" width="14.85546875" customWidth="1"/>
    <col min="547" max="767" width="15.28515625" customWidth="1"/>
    <col min="768" max="768" width="5.140625" customWidth="1"/>
    <col min="769" max="769" width="15.28515625" customWidth="1"/>
    <col min="770" max="770" width="4.42578125" customWidth="1"/>
    <col min="771" max="771" width="12.5703125" customWidth="1"/>
    <col min="772" max="772" width="14.85546875" customWidth="1"/>
    <col min="773" max="773" width="23.5703125" customWidth="1"/>
    <col min="774" max="774" width="16.140625" customWidth="1"/>
    <col min="775" max="775" width="15.5703125" customWidth="1"/>
    <col min="776" max="776" width="16.42578125" customWidth="1"/>
    <col min="777" max="777" width="15.7109375" customWidth="1"/>
    <col min="779" max="779" width="14.85546875" customWidth="1"/>
    <col min="780" max="780" width="25.28515625" customWidth="1"/>
    <col min="781" max="781" width="14.85546875" customWidth="1"/>
    <col min="782" max="782" width="11" customWidth="1"/>
    <col min="783" max="783" width="14.85546875" customWidth="1"/>
    <col min="784" max="784" width="47.7109375" customWidth="1"/>
    <col min="785" max="786" width="14.85546875" customWidth="1"/>
    <col min="787" max="787" width="12.140625" customWidth="1"/>
    <col min="788" max="789" width="14.85546875" customWidth="1"/>
    <col min="790" max="790" width="14.28515625" customWidth="1"/>
    <col min="791" max="791" width="14" customWidth="1"/>
    <col min="792" max="793" width="10.7109375" customWidth="1"/>
    <col min="794" max="794" width="11.5703125" customWidth="1"/>
    <col min="795" max="795" width="11.42578125" customWidth="1"/>
    <col min="796" max="797" width="10.7109375" customWidth="1"/>
    <col min="798" max="798" width="11.85546875" customWidth="1"/>
    <col min="799" max="799" width="14.5703125" customWidth="1"/>
    <col min="800" max="800" width="10.5703125" customWidth="1"/>
    <col min="801" max="801" width="11.85546875" customWidth="1"/>
    <col min="802" max="802" width="14.85546875" customWidth="1"/>
    <col min="803" max="1023" width="15.28515625" customWidth="1"/>
    <col min="1024" max="1024" width="5.140625" customWidth="1"/>
    <col min="1025" max="1025" width="15.28515625" customWidth="1"/>
    <col min="1026" max="1026" width="4.42578125" customWidth="1"/>
    <col min="1027" max="1027" width="12.5703125" customWidth="1"/>
    <col min="1028" max="1028" width="14.85546875" customWidth="1"/>
    <col min="1029" max="1029" width="23.5703125" customWidth="1"/>
    <col min="1030" max="1030" width="16.140625" customWidth="1"/>
    <col min="1031" max="1031" width="15.5703125" customWidth="1"/>
    <col min="1032" max="1032" width="16.42578125" customWidth="1"/>
    <col min="1033" max="1033" width="15.7109375" customWidth="1"/>
    <col min="1035" max="1035" width="14.85546875" customWidth="1"/>
    <col min="1036" max="1036" width="25.28515625" customWidth="1"/>
    <col min="1037" max="1037" width="14.85546875" customWidth="1"/>
    <col min="1038" max="1038" width="11" customWidth="1"/>
    <col min="1039" max="1039" width="14.85546875" customWidth="1"/>
    <col min="1040" max="1040" width="47.7109375" customWidth="1"/>
    <col min="1041" max="1042" width="14.85546875" customWidth="1"/>
    <col min="1043" max="1043" width="12.140625" customWidth="1"/>
    <col min="1044" max="1045" width="14.85546875" customWidth="1"/>
    <col min="1046" max="1046" width="14.28515625" customWidth="1"/>
    <col min="1047" max="1047" width="14" customWidth="1"/>
    <col min="1048" max="1049" width="10.7109375" customWidth="1"/>
    <col min="1050" max="1050" width="11.5703125" customWidth="1"/>
    <col min="1051" max="1051" width="11.42578125" customWidth="1"/>
    <col min="1052" max="1053" width="10.7109375" customWidth="1"/>
    <col min="1054" max="1054" width="11.85546875" customWidth="1"/>
    <col min="1055" max="1055" width="14.5703125" customWidth="1"/>
    <col min="1056" max="1056" width="10.5703125" customWidth="1"/>
    <col min="1057" max="1057" width="11.85546875" customWidth="1"/>
    <col min="1058" max="1058" width="14.85546875" customWidth="1"/>
    <col min="1059" max="1279" width="15.28515625" customWidth="1"/>
    <col min="1280" max="1280" width="5.140625" customWidth="1"/>
    <col min="1281" max="1281" width="15.28515625" customWidth="1"/>
    <col min="1282" max="1282" width="4.42578125" customWidth="1"/>
    <col min="1283" max="1283" width="12.5703125" customWidth="1"/>
    <col min="1284" max="1284" width="14.85546875" customWidth="1"/>
    <col min="1285" max="1285" width="23.5703125" customWidth="1"/>
    <col min="1286" max="1286" width="16.140625" customWidth="1"/>
    <col min="1287" max="1287" width="15.5703125" customWidth="1"/>
    <col min="1288" max="1288" width="16.42578125" customWidth="1"/>
    <col min="1289" max="1289" width="15.7109375" customWidth="1"/>
    <col min="1291" max="1291" width="14.85546875" customWidth="1"/>
    <col min="1292" max="1292" width="25.28515625" customWidth="1"/>
    <col min="1293" max="1293" width="14.85546875" customWidth="1"/>
    <col min="1294" max="1294" width="11" customWidth="1"/>
    <col min="1295" max="1295" width="14.85546875" customWidth="1"/>
    <col min="1296" max="1296" width="47.7109375" customWidth="1"/>
    <col min="1297" max="1298" width="14.85546875" customWidth="1"/>
    <col min="1299" max="1299" width="12.140625" customWidth="1"/>
    <col min="1300" max="1301" width="14.85546875" customWidth="1"/>
    <col min="1302" max="1302" width="14.28515625" customWidth="1"/>
    <col min="1303" max="1303" width="14" customWidth="1"/>
    <col min="1304" max="1305" width="10.7109375" customWidth="1"/>
    <col min="1306" max="1306" width="11.5703125" customWidth="1"/>
    <col min="1307" max="1307" width="11.42578125" customWidth="1"/>
    <col min="1308" max="1309" width="10.7109375" customWidth="1"/>
    <col min="1310" max="1310" width="11.85546875" customWidth="1"/>
    <col min="1311" max="1311" width="14.5703125" customWidth="1"/>
    <col min="1312" max="1312" width="10.5703125" customWidth="1"/>
    <col min="1313" max="1313" width="11.85546875" customWidth="1"/>
    <col min="1314" max="1314" width="14.85546875" customWidth="1"/>
    <col min="1315" max="1535" width="15.28515625" customWidth="1"/>
    <col min="1536" max="1536" width="5.140625" customWidth="1"/>
    <col min="1537" max="1537" width="15.28515625" customWidth="1"/>
    <col min="1538" max="1538" width="4.42578125" customWidth="1"/>
    <col min="1539" max="1539" width="12.5703125" customWidth="1"/>
    <col min="1540" max="1540" width="14.85546875" customWidth="1"/>
    <col min="1541" max="1541" width="23.5703125" customWidth="1"/>
    <col min="1542" max="1542" width="16.140625" customWidth="1"/>
    <col min="1543" max="1543" width="15.5703125" customWidth="1"/>
    <col min="1544" max="1544" width="16.42578125" customWidth="1"/>
    <col min="1545" max="1545" width="15.7109375" customWidth="1"/>
    <col min="1547" max="1547" width="14.85546875" customWidth="1"/>
    <col min="1548" max="1548" width="25.28515625" customWidth="1"/>
    <col min="1549" max="1549" width="14.85546875" customWidth="1"/>
    <col min="1550" max="1550" width="11" customWidth="1"/>
    <col min="1551" max="1551" width="14.85546875" customWidth="1"/>
    <col min="1552" max="1552" width="47.7109375" customWidth="1"/>
    <col min="1553" max="1554" width="14.85546875" customWidth="1"/>
    <col min="1555" max="1555" width="12.140625" customWidth="1"/>
    <col min="1556" max="1557" width="14.85546875" customWidth="1"/>
    <col min="1558" max="1558" width="14.28515625" customWidth="1"/>
    <col min="1559" max="1559" width="14" customWidth="1"/>
    <col min="1560" max="1561" width="10.7109375" customWidth="1"/>
    <col min="1562" max="1562" width="11.5703125" customWidth="1"/>
    <col min="1563" max="1563" width="11.42578125" customWidth="1"/>
    <col min="1564" max="1565" width="10.7109375" customWidth="1"/>
    <col min="1566" max="1566" width="11.85546875" customWidth="1"/>
    <col min="1567" max="1567" width="14.5703125" customWidth="1"/>
    <col min="1568" max="1568" width="10.5703125" customWidth="1"/>
    <col min="1569" max="1569" width="11.85546875" customWidth="1"/>
    <col min="1570" max="1570" width="14.85546875" customWidth="1"/>
    <col min="1571" max="1791" width="15.28515625" customWidth="1"/>
    <col min="1792" max="1792" width="5.140625" customWidth="1"/>
    <col min="1793" max="1793" width="15.28515625" customWidth="1"/>
    <col min="1794" max="1794" width="4.42578125" customWidth="1"/>
    <col min="1795" max="1795" width="12.5703125" customWidth="1"/>
    <col min="1796" max="1796" width="14.85546875" customWidth="1"/>
    <col min="1797" max="1797" width="23.5703125" customWidth="1"/>
    <col min="1798" max="1798" width="16.140625" customWidth="1"/>
    <col min="1799" max="1799" width="15.5703125" customWidth="1"/>
    <col min="1800" max="1800" width="16.42578125" customWidth="1"/>
    <col min="1801" max="1801" width="15.7109375" customWidth="1"/>
    <col min="1803" max="1803" width="14.85546875" customWidth="1"/>
    <col min="1804" max="1804" width="25.28515625" customWidth="1"/>
    <col min="1805" max="1805" width="14.85546875" customWidth="1"/>
    <col min="1806" max="1806" width="11" customWidth="1"/>
    <col min="1807" max="1807" width="14.85546875" customWidth="1"/>
    <col min="1808" max="1808" width="47.7109375" customWidth="1"/>
    <col min="1809" max="1810" width="14.85546875" customWidth="1"/>
    <col min="1811" max="1811" width="12.140625" customWidth="1"/>
    <col min="1812" max="1813" width="14.85546875" customWidth="1"/>
    <col min="1814" max="1814" width="14.28515625" customWidth="1"/>
    <col min="1815" max="1815" width="14" customWidth="1"/>
    <col min="1816" max="1817" width="10.7109375" customWidth="1"/>
    <col min="1818" max="1818" width="11.5703125" customWidth="1"/>
    <col min="1819" max="1819" width="11.42578125" customWidth="1"/>
    <col min="1820" max="1821" width="10.7109375" customWidth="1"/>
    <col min="1822" max="1822" width="11.85546875" customWidth="1"/>
    <col min="1823" max="1823" width="14.5703125" customWidth="1"/>
    <col min="1824" max="1824" width="10.5703125" customWidth="1"/>
    <col min="1825" max="1825" width="11.85546875" customWidth="1"/>
    <col min="1826" max="1826" width="14.85546875" customWidth="1"/>
    <col min="1827" max="2047" width="15.28515625" customWidth="1"/>
    <col min="2048" max="2048" width="5.140625" customWidth="1"/>
    <col min="2049" max="2049" width="15.28515625" customWidth="1"/>
    <col min="2050" max="2050" width="4.42578125" customWidth="1"/>
    <col min="2051" max="2051" width="12.5703125" customWidth="1"/>
    <col min="2052" max="2052" width="14.85546875" customWidth="1"/>
    <col min="2053" max="2053" width="23.5703125" customWidth="1"/>
    <col min="2054" max="2054" width="16.140625" customWidth="1"/>
    <col min="2055" max="2055" width="15.5703125" customWidth="1"/>
    <col min="2056" max="2056" width="16.42578125" customWidth="1"/>
    <col min="2057" max="2057" width="15.7109375" customWidth="1"/>
    <col min="2059" max="2059" width="14.85546875" customWidth="1"/>
    <col min="2060" max="2060" width="25.28515625" customWidth="1"/>
    <col min="2061" max="2061" width="14.85546875" customWidth="1"/>
    <col min="2062" max="2062" width="11" customWidth="1"/>
    <col min="2063" max="2063" width="14.85546875" customWidth="1"/>
    <col min="2064" max="2064" width="47.7109375" customWidth="1"/>
    <col min="2065" max="2066" width="14.85546875" customWidth="1"/>
    <col min="2067" max="2067" width="12.140625" customWidth="1"/>
    <col min="2068" max="2069" width="14.85546875" customWidth="1"/>
    <col min="2070" max="2070" width="14.28515625" customWidth="1"/>
    <col min="2071" max="2071" width="14" customWidth="1"/>
    <col min="2072" max="2073" width="10.7109375" customWidth="1"/>
    <col min="2074" max="2074" width="11.5703125" customWidth="1"/>
    <col min="2075" max="2075" width="11.42578125" customWidth="1"/>
    <col min="2076" max="2077" width="10.7109375" customWidth="1"/>
    <col min="2078" max="2078" width="11.85546875" customWidth="1"/>
    <col min="2079" max="2079" width="14.5703125" customWidth="1"/>
    <col min="2080" max="2080" width="10.5703125" customWidth="1"/>
    <col min="2081" max="2081" width="11.85546875" customWidth="1"/>
    <col min="2082" max="2082" width="14.85546875" customWidth="1"/>
    <col min="2083" max="2303" width="15.28515625" customWidth="1"/>
    <col min="2304" max="2304" width="5.140625" customWidth="1"/>
    <col min="2305" max="2305" width="15.28515625" customWidth="1"/>
    <col min="2306" max="2306" width="4.42578125" customWidth="1"/>
    <col min="2307" max="2307" width="12.5703125" customWidth="1"/>
    <col min="2308" max="2308" width="14.85546875" customWidth="1"/>
    <col min="2309" max="2309" width="23.5703125" customWidth="1"/>
    <col min="2310" max="2310" width="16.140625" customWidth="1"/>
    <col min="2311" max="2311" width="15.5703125" customWidth="1"/>
    <col min="2312" max="2312" width="16.42578125" customWidth="1"/>
    <col min="2313" max="2313" width="15.7109375" customWidth="1"/>
    <col min="2315" max="2315" width="14.85546875" customWidth="1"/>
    <col min="2316" max="2316" width="25.28515625" customWidth="1"/>
    <col min="2317" max="2317" width="14.85546875" customWidth="1"/>
    <col min="2318" max="2318" width="11" customWidth="1"/>
    <col min="2319" max="2319" width="14.85546875" customWidth="1"/>
    <col min="2320" max="2320" width="47.7109375" customWidth="1"/>
    <col min="2321" max="2322" width="14.85546875" customWidth="1"/>
    <col min="2323" max="2323" width="12.140625" customWidth="1"/>
    <col min="2324" max="2325" width="14.85546875" customWidth="1"/>
    <col min="2326" max="2326" width="14.28515625" customWidth="1"/>
    <col min="2327" max="2327" width="14" customWidth="1"/>
    <col min="2328" max="2329" width="10.7109375" customWidth="1"/>
    <col min="2330" max="2330" width="11.5703125" customWidth="1"/>
    <col min="2331" max="2331" width="11.42578125" customWidth="1"/>
    <col min="2332" max="2333" width="10.7109375" customWidth="1"/>
    <col min="2334" max="2334" width="11.85546875" customWidth="1"/>
    <col min="2335" max="2335" width="14.5703125" customWidth="1"/>
    <col min="2336" max="2336" width="10.5703125" customWidth="1"/>
    <col min="2337" max="2337" width="11.85546875" customWidth="1"/>
    <col min="2338" max="2338" width="14.85546875" customWidth="1"/>
    <col min="2339" max="2559" width="15.28515625" customWidth="1"/>
    <col min="2560" max="2560" width="5.140625" customWidth="1"/>
    <col min="2561" max="2561" width="15.28515625" customWidth="1"/>
    <col min="2562" max="2562" width="4.42578125" customWidth="1"/>
    <col min="2563" max="2563" width="12.5703125" customWidth="1"/>
    <col min="2564" max="2564" width="14.85546875" customWidth="1"/>
    <col min="2565" max="2565" width="23.5703125" customWidth="1"/>
    <col min="2566" max="2566" width="16.140625" customWidth="1"/>
    <col min="2567" max="2567" width="15.5703125" customWidth="1"/>
    <col min="2568" max="2568" width="16.42578125" customWidth="1"/>
    <col min="2569" max="2569" width="15.7109375" customWidth="1"/>
    <col min="2571" max="2571" width="14.85546875" customWidth="1"/>
    <col min="2572" max="2572" width="25.28515625" customWidth="1"/>
    <col min="2573" max="2573" width="14.85546875" customWidth="1"/>
    <col min="2574" max="2574" width="11" customWidth="1"/>
    <col min="2575" max="2575" width="14.85546875" customWidth="1"/>
    <col min="2576" max="2576" width="47.7109375" customWidth="1"/>
    <col min="2577" max="2578" width="14.85546875" customWidth="1"/>
    <col min="2579" max="2579" width="12.140625" customWidth="1"/>
    <col min="2580" max="2581" width="14.85546875" customWidth="1"/>
    <col min="2582" max="2582" width="14.28515625" customWidth="1"/>
    <col min="2583" max="2583" width="14" customWidth="1"/>
    <col min="2584" max="2585" width="10.7109375" customWidth="1"/>
    <col min="2586" max="2586" width="11.5703125" customWidth="1"/>
    <col min="2587" max="2587" width="11.42578125" customWidth="1"/>
    <col min="2588" max="2589" width="10.7109375" customWidth="1"/>
    <col min="2590" max="2590" width="11.85546875" customWidth="1"/>
    <col min="2591" max="2591" width="14.5703125" customWidth="1"/>
    <col min="2592" max="2592" width="10.5703125" customWidth="1"/>
    <col min="2593" max="2593" width="11.85546875" customWidth="1"/>
    <col min="2594" max="2594" width="14.85546875" customWidth="1"/>
    <col min="2595" max="2815" width="15.28515625" customWidth="1"/>
    <col min="2816" max="2816" width="5.140625" customWidth="1"/>
    <col min="2817" max="2817" width="15.28515625" customWidth="1"/>
    <col min="2818" max="2818" width="4.42578125" customWidth="1"/>
    <col min="2819" max="2819" width="12.5703125" customWidth="1"/>
    <col min="2820" max="2820" width="14.85546875" customWidth="1"/>
    <col min="2821" max="2821" width="23.5703125" customWidth="1"/>
    <col min="2822" max="2822" width="16.140625" customWidth="1"/>
    <col min="2823" max="2823" width="15.5703125" customWidth="1"/>
    <col min="2824" max="2824" width="16.42578125" customWidth="1"/>
    <col min="2825" max="2825" width="15.7109375" customWidth="1"/>
    <col min="2827" max="2827" width="14.85546875" customWidth="1"/>
    <col min="2828" max="2828" width="25.28515625" customWidth="1"/>
    <col min="2829" max="2829" width="14.85546875" customWidth="1"/>
    <col min="2830" max="2830" width="11" customWidth="1"/>
    <col min="2831" max="2831" width="14.85546875" customWidth="1"/>
    <col min="2832" max="2832" width="47.7109375" customWidth="1"/>
    <col min="2833" max="2834" width="14.85546875" customWidth="1"/>
    <col min="2835" max="2835" width="12.140625" customWidth="1"/>
    <col min="2836" max="2837" width="14.85546875" customWidth="1"/>
    <col min="2838" max="2838" width="14.28515625" customWidth="1"/>
    <col min="2839" max="2839" width="14" customWidth="1"/>
    <col min="2840" max="2841" width="10.7109375" customWidth="1"/>
    <col min="2842" max="2842" width="11.5703125" customWidth="1"/>
    <col min="2843" max="2843" width="11.42578125" customWidth="1"/>
    <col min="2844" max="2845" width="10.7109375" customWidth="1"/>
    <col min="2846" max="2846" width="11.85546875" customWidth="1"/>
    <col min="2847" max="2847" width="14.5703125" customWidth="1"/>
    <col min="2848" max="2848" width="10.5703125" customWidth="1"/>
    <col min="2849" max="2849" width="11.85546875" customWidth="1"/>
    <col min="2850" max="2850" width="14.85546875" customWidth="1"/>
    <col min="2851" max="3071" width="15.28515625" customWidth="1"/>
    <col min="3072" max="3072" width="5.140625" customWidth="1"/>
    <col min="3073" max="3073" width="15.28515625" customWidth="1"/>
    <col min="3074" max="3074" width="4.42578125" customWidth="1"/>
    <col min="3075" max="3075" width="12.5703125" customWidth="1"/>
    <col min="3076" max="3076" width="14.85546875" customWidth="1"/>
    <col min="3077" max="3077" width="23.5703125" customWidth="1"/>
    <col min="3078" max="3078" width="16.140625" customWidth="1"/>
    <col min="3079" max="3079" width="15.5703125" customWidth="1"/>
    <col min="3080" max="3080" width="16.42578125" customWidth="1"/>
    <col min="3081" max="3081" width="15.7109375" customWidth="1"/>
    <col min="3083" max="3083" width="14.85546875" customWidth="1"/>
    <col min="3084" max="3084" width="25.28515625" customWidth="1"/>
    <col min="3085" max="3085" width="14.85546875" customWidth="1"/>
    <col min="3086" max="3086" width="11" customWidth="1"/>
    <col min="3087" max="3087" width="14.85546875" customWidth="1"/>
    <col min="3088" max="3088" width="47.7109375" customWidth="1"/>
    <col min="3089" max="3090" width="14.85546875" customWidth="1"/>
    <col min="3091" max="3091" width="12.140625" customWidth="1"/>
    <col min="3092" max="3093" width="14.85546875" customWidth="1"/>
    <col min="3094" max="3094" width="14.28515625" customWidth="1"/>
    <col min="3095" max="3095" width="14" customWidth="1"/>
    <col min="3096" max="3097" width="10.7109375" customWidth="1"/>
    <col min="3098" max="3098" width="11.5703125" customWidth="1"/>
    <col min="3099" max="3099" width="11.42578125" customWidth="1"/>
    <col min="3100" max="3101" width="10.7109375" customWidth="1"/>
    <col min="3102" max="3102" width="11.85546875" customWidth="1"/>
    <col min="3103" max="3103" width="14.5703125" customWidth="1"/>
    <col min="3104" max="3104" width="10.5703125" customWidth="1"/>
    <col min="3105" max="3105" width="11.85546875" customWidth="1"/>
    <col min="3106" max="3106" width="14.85546875" customWidth="1"/>
    <col min="3107" max="3327" width="15.28515625" customWidth="1"/>
    <col min="3328" max="3328" width="5.140625" customWidth="1"/>
    <col min="3329" max="3329" width="15.28515625" customWidth="1"/>
    <col min="3330" max="3330" width="4.42578125" customWidth="1"/>
    <col min="3331" max="3331" width="12.5703125" customWidth="1"/>
    <col min="3332" max="3332" width="14.85546875" customWidth="1"/>
    <col min="3333" max="3333" width="23.5703125" customWidth="1"/>
    <col min="3334" max="3334" width="16.140625" customWidth="1"/>
    <col min="3335" max="3335" width="15.5703125" customWidth="1"/>
    <col min="3336" max="3336" width="16.42578125" customWidth="1"/>
    <col min="3337" max="3337" width="15.7109375" customWidth="1"/>
    <col min="3339" max="3339" width="14.85546875" customWidth="1"/>
    <col min="3340" max="3340" width="25.28515625" customWidth="1"/>
    <col min="3341" max="3341" width="14.85546875" customWidth="1"/>
    <col min="3342" max="3342" width="11" customWidth="1"/>
    <col min="3343" max="3343" width="14.85546875" customWidth="1"/>
    <col min="3344" max="3344" width="47.7109375" customWidth="1"/>
    <col min="3345" max="3346" width="14.85546875" customWidth="1"/>
    <col min="3347" max="3347" width="12.140625" customWidth="1"/>
    <col min="3348" max="3349" width="14.85546875" customWidth="1"/>
    <col min="3350" max="3350" width="14.28515625" customWidth="1"/>
    <col min="3351" max="3351" width="14" customWidth="1"/>
    <col min="3352" max="3353" width="10.7109375" customWidth="1"/>
    <col min="3354" max="3354" width="11.5703125" customWidth="1"/>
    <col min="3355" max="3355" width="11.42578125" customWidth="1"/>
    <col min="3356" max="3357" width="10.7109375" customWidth="1"/>
    <col min="3358" max="3358" width="11.85546875" customWidth="1"/>
    <col min="3359" max="3359" width="14.5703125" customWidth="1"/>
    <col min="3360" max="3360" width="10.5703125" customWidth="1"/>
    <col min="3361" max="3361" width="11.85546875" customWidth="1"/>
    <col min="3362" max="3362" width="14.85546875" customWidth="1"/>
    <col min="3363" max="3583" width="15.28515625" customWidth="1"/>
    <col min="3584" max="3584" width="5.140625" customWidth="1"/>
    <col min="3585" max="3585" width="15.28515625" customWidth="1"/>
    <col min="3586" max="3586" width="4.42578125" customWidth="1"/>
    <col min="3587" max="3587" width="12.5703125" customWidth="1"/>
    <col min="3588" max="3588" width="14.85546875" customWidth="1"/>
    <col min="3589" max="3589" width="23.5703125" customWidth="1"/>
    <col min="3590" max="3590" width="16.140625" customWidth="1"/>
    <col min="3591" max="3591" width="15.5703125" customWidth="1"/>
    <col min="3592" max="3592" width="16.42578125" customWidth="1"/>
    <col min="3593" max="3593" width="15.7109375" customWidth="1"/>
    <col min="3595" max="3595" width="14.85546875" customWidth="1"/>
    <col min="3596" max="3596" width="25.28515625" customWidth="1"/>
    <col min="3597" max="3597" width="14.85546875" customWidth="1"/>
    <col min="3598" max="3598" width="11" customWidth="1"/>
    <col min="3599" max="3599" width="14.85546875" customWidth="1"/>
    <col min="3600" max="3600" width="47.7109375" customWidth="1"/>
    <col min="3601" max="3602" width="14.85546875" customWidth="1"/>
    <col min="3603" max="3603" width="12.140625" customWidth="1"/>
    <col min="3604" max="3605" width="14.85546875" customWidth="1"/>
    <col min="3606" max="3606" width="14.28515625" customWidth="1"/>
    <col min="3607" max="3607" width="14" customWidth="1"/>
    <col min="3608" max="3609" width="10.7109375" customWidth="1"/>
    <col min="3610" max="3610" width="11.5703125" customWidth="1"/>
    <col min="3611" max="3611" width="11.42578125" customWidth="1"/>
    <col min="3612" max="3613" width="10.7109375" customWidth="1"/>
    <col min="3614" max="3614" width="11.85546875" customWidth="1"/>
    <col min="3615" max="3615" width="14.5703125" customWidth="1"/>
    <col min="3616" max="3616" width="10.5703125" customWidth="1"/>
    <col min="3617" max="3617" width="11.85546875" customWidth="1"/>
    <col min="3618" max="3618" width="14.85546875" customWidth="1"/>
    <col min="3619" max="3839" width="15.28515625" customWidth="1"/>
    <col min="3840" max="3840" width="5.140625" customWidth="1"/>
    <col min="3841" max="3841" width="15.28515625" customWidth="1"/>
    <col min="3842" max="3842" width="4.42578125" customWidth="1"/>
    <col min="3843" max="3843" width="12.5703125" customWidth="1"/>
    <col min="3844" max="3844" width="14.85546875" customWidth="1"/>
    <col min="3845" max="3845" width="23.5703125" customWidth="1"/>
    <col min="3846" max="3846" width="16.140625" customWidth="1"/>
    <col min="3847" max="3847" width="15.5703125" customWidth="1"/>
    <col min="3848" max="3848" width="16.42578125" customWidth="1"/>
    <col min="3849" max="3849" width="15.7109375" customWidth="1"/>
    <col min="3851" max="3851" width="14.85546875" customWidth="1"/>
    <col min="3852" max="3852" width="25.28515625" customWidth="1"/>
    <col min="3853" max="3853" width="14.85546875" customWidth="1"/>
    <col min="3854" max="3854" width="11" customWidth="1"/>
    <col min="3855" max="3855" width="14.85546875" customWidth="1"/>
    <col min="3856" max="3856" width="47.7109375" customWidth="1"/>
    <col min="3857" max="3858" width="14.85546875" customWidth="1"/>
    <col min="3859" max="3859" width="12.140625" customWidth="1"/>
    <col min="3860" max="3861" width="14.85546875" customWidth="1"/>
    <col min="3862" max="3862" width="14.28515625" customWidth="1"/>
    <col min="3863" max="3863" width="14" customWidth="1"/>
    <col min="3864" max="3865" width="10.7109375" customWidth="1"/>
    <col min="3866" max="3866" width="11.5703125" customWidth="1"/>
    <col min="3867" max="3867" width="11.42578125" customWidth="1"/>
    <col min="3868" max="3869" width="10.7109375" customWidth="1"/>
    <col min="3870" max="3870" width="11.85546875" customWidth="1"/>
    <col min="3871" max="3871" width="14.5703125" customWidth="1"/>
    <col min="3872" max="3872" width="10.5703125" customWidth="1"/>
    <col min="3873" max="3873" width="11.85546875" customWidth="1"/>
    <col min="3874" max="3874" width="14.85546875" customWidth="1"/>
    <col min="3875" max="4095" width="15.28515625" customWidth="1"/>
    <col min="4096" max="4096" width="5.140625" customWidth="1"/>
    <col min="4097" max="4097" width="15.28515625" customWidth="1"/>
    <col min="4098" max="4098" width="4.42578125" customWidth="1"/>
    <col min="4099" max="4099" width="12.5703125" customWidth="1"/>
    <col min="4100" max="4100" width="14.85546875" customWidth="1"/>
    <col min="4101" max="4101" width="23.5703125" customWidth="1"/>
    <col min="4102" max="4102" width="16.140625" customWidth="1"/>
    <col min="4103" max="4103" width="15.5703125" customWidth="1"/>
    <col min="4104" max="4104" width="16.42578125" customWidth="1"/>
    <col min="4105" max="4105" width="15.7109375" customWidth="1"/>
    <col min="4107" max="4107" width="14.85546875" customWidth="1"/>
    <col min="4108" max="4108" width="25.28515625" customWidth="1"/>
    <col min="4109" max="4109" width="14.85546875" customWidth="1"/>
    <col min="4110" max="4110" width="11" customWidth="1"/>
    <col min="4111" max="4111" width="14.85546875" customWidth="1"/>
    <col min="4112" max="4112" width="47.7109375" customWidth="1"/>
    <col min="4113" max="4114" width="14.85546875" customWidth="1"/>
    <col min="4115" max="4115" width="12.140625" customWidth="1"/>
    <col min="4116" max="4117" width="14.85546875" customWidth="1"/>
    <col min="4118" max="4118" width="14.28515625" customWidth="1"/>
    <col min="4119" max="4119" width="14" customWidth="1"/>
    <col min="4120" max="4121" width="10.7109375" customWidth="1"/>
    <col min="4122" max="4122" width="11.5703125" customWidth="1"/>
    <col min="4123" max="4123" width="11.42578125" customWidth="1"/>
    <col min="4124" max="4125" width="10.7109375" customWidth="1"/>
    <col min="4126" max="4126" width="11.85546875" customWidth="1"/>
    <col min="4127" max="4127" width="14.5703125" customWidth="1"/>
    <col min="4128" max="4128" width="10.5703125" customWidth="1"/>
    <col min="4129" max="4129" width="11.85546875" customWidth="1"/>
    <col min="4130" max="4130" width="14.85546875" customWidth="1"/>
    <col min="4131" max="4351" width="15.28515625" customWidth="1"/>
    <col min="4352" max="4352" width="5.140625" customWidth="1"/>
    <col min="4353" max="4353" width="15.28515625" customWidth="1"/>
    <col min="4354" max="4354" width="4.42578125" customWidth="1"/>
    <col min="4355" max="4355" width="12.5703125" customWidth="1"/>
    <col min="4356" max="4356" width="14.85546875" customWidth="1"/>
    <col min="4357" max="4357" width="23.5703125" customWidth="1"/>
    <col min="4358" max="4358" width="16.140625" customWidth="1"/>
    <col min="4359" max="4359" width="15.5703125" customWidth="1"/>
    <col min="4360" max="4360" width="16.42578125" customWidth="1"/>
    <col min="4361" max="4361" width="15.7109375" customWidth="1"/>
    <col min="4363" max="4363" width="14.85546875" customWidth="1"/>
    <col min="4364" max="4364" width="25.28515625" customWidth="1"/>
    <col min="4365" max="4365" width="14.85546875" customWidth="1"/>
    <col min="4366" max="4366" width="11" customWidth="1"/>
    <col min="4367" max="4367" width="14.85546875" customWidth="1"/>
    <col min="4368" max="4368" width="47.7109375" customWidth="1"/>
    <col min="4369" max="4370" width="14.85546875" customWidth="1"/>
    <col min="4371" max="4371" width="12.140625" customWidth="1"/>
    <col min="4372" max="4373" width="14.85546875" customWidth="1"/>
    <col min="4374" max="4374" width="14.28515625" customWidth="1"/>
    <col min="4375" max="4375" width="14" customWidth="1"/>
    <col min="4376" max="4377" width="10.7109375" customWidth="1"/>
    <col min="4378" max="4378" width="11.5703125" customWidth="1"/>
    <col min="4379" max="4379" width="11.42578125" customWidth="1"/>
    <col min="4380" max="4381" width="10.7109375" customWidth="1"/>
    <col min="4382" max="4382" width="11.85546875" customWidth="1"/>
    <col min="4383" max="4383" width="14.5703125" customWidth="1"/>
    <col min="4384" max="4384" width="10.5703125" customWidth="1"/>
    <col min="4385" max="4385" width="11.85546875" customWidth="1"/>
    <col min="4386" max="4386" width="14.85546875" customWidth="1"/>
    <col min="4387" max="4607" width="15.28515625" customWidth="1"/>
    <col min="4608" max="4608" width="5.140625" customWidth="1"/>
    <col min="4609" max="4609" width="15.28515625" customWidth="1"/>
    <col min="4610" max="4610" width="4.42578125" customWidth="1"/>
    <col min="4611" max="4611" width="12.5703125" customWidth="1"/>
    <col min="4612" max="4612" width="14.85546875" customWidth="1"/>
    <col min="4613" max="4613" width="23.5703125" customWidth="1"/>
    <col min="4614" max="4614" width="16.140625" customWidth="1"/>
    <col min="4615" max="4615" width="15.5703125" customWidth="1"/>
    <col min="4616" max="4616" width="16.42578125" customWidth="1"/>
    <col min="4617" max="4617" width="15.7109375" customWidth="1"/>
    <col min="4619" max="4619" width="14.85546875" customWidth="1"/>
    <col min="4620" max="4620" width="25.28515625" customWidth="1"/>
    <col min="4621" max="4621" width="14.85546875" customWidth="1"/>
    <col min="4622" max="4622" width="11" customWidth="1"/>
    <col min="4623" max="4623" width="14.85546875" customWidth="1"/>
    <col min="4624" max="4624" width="47.7109375" customWidth="1"/>
    <col min="4625" max="4626" width="14.85546875" customWidth="1"/>
    <col min="4627" max="4627" width="12.140625" customWidth="1"/>
    <col min="4628" max="4629" width="14.85546875" customWidth="1"/>
    <col min="4630" max="4630" width="14.28515625" customWidth="1"/>
    <col min="4631" max="4631" width="14" customWidth="1"/>
    <col min="4632" max="4633" width="10.7109375" customWidth="1"/>
    <col min="4634" max="4634" width="11.5703125" customWidth="1"/>
    <col min="4635" max="4635" width="11.42578125" customWidth="1"/>
    <col min="4636" max="4637" width="10.7109375" customWidth="1"/>
    <col min="4638" max="4638" width="11.85546875" customWidth="1"/>
    <col min="4639" max="4639" width="14.5703125" customWidth="1"/>
    <col min="4640" max="4640" width="10.5703125" customWidth="1"/>
    <col min="4641" max="4641" width="11.85546875" customWidth="1"/>
    <col min="4642" max="4642" width="14.85546875" customWidth="1"/>
    <col min="4643" max="4863" width="15.28515625" customWidth="1"/>
    <col min="4864" max="4864" width="5.140625" customWidth="1"/>
    <col min="4865" max="4865" width="15.28515625" customWidth="1"/>
    <col min="4866" max="4866" width="4.42578125" customWidth="1"/>
    <col min="4867" max="4867" width="12.5703125" customWidth="1"/>
    <col min="4868" max="4868" width="14.85546875" customWidth="1"/>
    <col min="4869" max="4869" width="23.5703125" customWidth="1"/>
    <col min="4870" max="4870" width="16.140625" customWidth="1"/>
    <col min="4871" max="4871" width="15.5703125" customWidth="1"/>
    <col min="4872" max="4872" width="16.42578125" customWidth="1"/>
    <col min="4873" max="4873" width="15.7109375" customWidth="1"/>
    <col min="4875" max="4875" width="14.85546875" customWidth="1"/>
    <col min="4876" max="4876" width="25.28515625" customWidth="1"/>
    <col min="4877" max="4877" width="14.85546875" customWidth="1"/>
    <col min="4878" max="4878" width="11" customWidth="1"/>
    <col min="4879" max="4879" width="14.85546875" customWidth="1"/>
    <col min="4880" max="4880" width="47.7109375" customWidth="1"/>
    <col min="4881" max="4882" width="14.85546875" customWidth="1"/>
    <col min="4883" max="4883" width="12.140625" customWidth="1"/>
    <col min="4884" max="4885" width="14.85546875" customWidth="1"/>
    <col min="4886" max="4886" width="14.28515625" customWidth="1"/>
    <col min="4887" max="4887" width="14" customWidth="1"/>
    <col min="4888" max="4889" width="10.7109375" customWidth="1"/>
    <col min="4890" max="4890" width="11.5703125" customWidth="1"/>
    <col min="4891" max="4891" width="11.42578125" customWidth="1"/>
    <col min="4892" max="4893" width="10.7109375" customWidth="1"/>
    <col min="4894" max="4894" width="11.85546875" customWidth="1"/>
    <col min="4895" max="4895" width="14.5703125" customWidth="1"/>
    <col min="4896" max="4896" width="10.5703125" customWidth="1"/>
    <col min="4897" max="4897" width="11.85546875" customWidth="1"/>
    <col min="4898" max="4898" width="14.85546875" customWidth="1"/>
    <col min="4899" max="5119" width="15.28515625" customWidth="1"/>
    <col min="5120" max="5120" width="5.140625" customWidth="1"/>
    <col min="5121" max="5121" width="15.28515625" customWidth="1"/>
    <col min="5122" max="5122" width="4.42578125" customWidth="1"/>
    <col min="5123" max="5123" width="12.5703125" customWidth="1"/>
    <col min="5124" max="5124" width="14.85546875" customWidth="1"/>
    <col min="5125" max="5125" width="23.5703125" customWidth="1"/>
    <col min="5126" max="5126" width="16.140625" customWidth="1"/>
    <col min="5127" max="5127" width="15.5703125" customWidth="1"/>
    <col min="5128" max="5128" width="16.42578125" customWidth="1"/>
    <col min="5129" max="5129" width="15.7109375" customWidth="1"/>
    <col min="5131" max="5131" width="14.85546875" customWidth="1"/>
    <col min="5132" max="5132" width="25.28515625" customWidth="1"/>
    <col min="5133" max="5133" width="14.85546875" customWidth="1"/>
    <col min="5134" max="5134" width="11" customWidth="1"/>
    <col min="5135" max="5135" width="14.85546875" customWidth="1"/>
    <col min="5136" max="5136" width="47.7109375" customWidth="1"/>
    <col min="5137" max="5138" width="14.85546875" customWidth="1"/>
    <col min="5139" max="5139" width="12.140625" customWidth="1"/>
    <col min="5140" max="5141" width="14.85546875" customWidth="1"/>
    <col min="5142" max="5142" width="14.28515625" customWidth="1"/>
    <col min="5143" max="5143" width="14" customWidth="1"/>
    <col min="5144" max="5145" width="10.7109375" customWidth="1"/>
    <col min="5146" max="5146" width="11.5703125" customWidth="1"/>
    <col min="5147" max="5147" width="11.42578125" customWidth="1"/>
    <col min="5148" max="5149" width="10.7109375" customWidth="1"/>
    <col min="5150" max="5150" width="11.85546875" customWidth="1"/>
    <col min="5151" max="5151" width="14.5703125" customWidth="1"/>
    <col min="5152" max="5152" width="10.5703125" customWidth="1"/>
    <col min="5153" max="5153" width="11.85546875" customWidth="1"/>
    <col min="5154" max="5154" width="14.85546875" customWidth="1"/>
    <col min="5155" max="5375" width="15.28515625" customWidth="1"/>
    <col min="5376" max="5376" width="5.140625" customWidth="1"/>
    <col min="5377" max="5377" width="15.28515625" customWidth="1"/>
    <col min="5378" max="5378" width="4.42578125" customWidth="1"/>
    <col min="5379" max="5379" width="12.5703125" customWidth="1"/>
    <col min="5380" max="5380" width="14.85546875" customWidth="1"/>
    <col min="5381" max="5381" width="23.5703125" customWidth="1"/>
    <col min="5382" max="5382" width="16.140625" customWidth="1"/>
    <col min="5383" max="5383" width="15.5703125" customWidth="1"/>
    <col min="5384" max="5384" width="16.42578125" customWidth="1"/>
    <col min="5385" max="5385" width="15.7109375" customWidth="1"/>
    <col min="5387" max="5387" width="14.85546875" customWidth="1"/>
    <col min="5388" max="5388" width="25.28515625" customWidth="1"/>
    <col min="5389" max="5389" width="14.85546875" customWidth="1"/>
    <col min="5390" max="5390" width="11" customWidth="1"/>
    <col min="5391" max="5391" width="14.85546875" customWidth="1"/>
    <col min="5392" max="5392" width="47.7109375" customWidth="1"/>
    <col min="5393" max="5394" width="14.85546875" customWidth="1"/>
    <col min="5395" max="5395" width="12.140625" customWidth="1"/>
    <col min="5396" max="5397" width="14.85546875" customWidth="1"/>
    <col min="5398" max="5398" width="14.28515625" customWidth="1"/>
    <col min="5399" max="5399" width="14" customWidth="1"/>
    <col min="5400" max="5401" width="10.7109375" customWidth="1"/>
    <col min="5402" max="5402" width="11.5703125" customWidth="1"/>
    <col min="5403" max="5403" width="11.42578125" customWidth="1"/>
    <col min="5404" max="5405" width="10.7109375" customWidth="1"/>
    <col min="5406" max="5406" width="11.85546875" customWidth="1"/>
    <col min="5407" max="5407" width="14.5703125" customWidth="1"/>
    <col min="5408" max="5408" width="10.5703125" customWidth="1"/>
    <col min="5409" max="5409" width="11.85546875" customWidth="1"/>
    <col min="5410" max="5410" width="14.85546875" customWidth="1"/>
    <col min="5411" max="5631" width="15.28515625" customWidth="1"/>
    <col min="5632" max="5632" width="5.140625" customWidth="1"/>
    <col min="5633" max="5633" width="15.28515625" customWidth="1"/>
    <col min="5634" max="5634" width="4.42578125" customWidth="1"/>
    <col min="5635" max="5635" width="12.5703125" customWidth="1"/>
    <col min="5636" max="5636" width="14.85546875" customWidth="1"/>
    <col min="5637" max="5637" width="23.5703125" customWidth="1"/>
    <col min="5638" max="5638" width="16.140625" customWidth="1"/>
    <col min="5639" max="5639" width="15.5703125" customWidth="1"/>
    <col min="5640" max="5640" width="16.42578125" customWidth="1"/>
    <col min="5641" max="5641" width="15.7109375" customWidth="1"/>
    <col min="5643" max="5643" width="14.85546875" customWidth="1"/>
    <col min="5644" max="5644" width="25.28515625" customWidth="1"/>
    <col min="5645" max="5645" width="14.85546875" customWidth="1"/>
    <col min="5646" max="5646" width="11" customWidth="1"/>
    <col min="5647" max="5647" width="14.85546875" customWidth="1"/>
    <col min="5648" max="5648" width="47.7109375" customWidth="1"/>
    <col min="5649" max="5650" width="14.85546875" customWidth="1"/>
    <col min="5651" max="5651" width="12.140625" customWidth="1"/>
    <col min="5652" max="5653" width="14.85546875" customWidth="1"/>
    <col min="5654" max="5654" width="14.28515625" customWidth="1"/>
    <col min="5655" max="5655" width="14" customWidth="1"/>
    <col min="5656" max="5657" width="10.7109375" customWidth="1"/>
    <col min="5658" max="5658" width="11.5703125" customWidth="1"/>
    <col min="5659" max="5659" width="11.42578125" customWidth="1"/>
    <col min="5660" max="5661" width="10.7109375" customWidth="1"/>
    <col min="5662" max="5662" width="11.85546875" customWidth="1"/>
    <col min="5663" max="5663" width="14.5703125" customWidth="1"/>
    <col min="5664" max="5664" width="10.5703125" customWidth="1"/>
    <col min="5665" max="5665" width="11.85546875" customWidth="1"/>
    <col min="5666" max="5666" width="14.85546875" customWidth="1"/>
    <col min="5667" max="5887" width="15.28515625" customWidth="1"/>
    <col min="5888" max="5888" width="5.140625" customWidth="1"/>
    <col min="5889" max="5889" width="15.28515625" customWidth="1"/>
    <col min="5890" max="5890" width="4.42578125" customWidth="1"/>
    <col min="5891" max="5891" width="12.5703125" customWidth="1"/>
    <col min="5892" max="5892" width="14.85546875" customWidth="1"/>
    <col min="5893" max="5893" width="23.5703125" customWidth="1"/>
    <col min="5894" max="5894" width="16.140625" customWidth="1"/>
    <col min="5895" max="5895" width="15.5703125" customWidth="1"/>
    <col min="5896" max="5896" width="16.42578125" customWidth="1"/>
    <col min="5897" max="5897" width="15.7109375" customWidth="1"/>
    <col min="5899" max="5899" width="14.85546875" customWidth="1"/>
    <col min="5900" max="5900" width="25.28515625" customWidth="1"/>
    <col min="5901" max="5901" width="14.85546875" customWidth="1"/>
    <col min="5902" max="5902" width="11" customWidth="1"/>
    <col min="5903" max="5903" width="14.85546875" customWidth="1"/>
    <col min="5904" max="5904" width="47.7109375" customWidth="1"/>
    <col min="5905" max="5906" width="14.85546875" customWidth="1"/>
    <col min="5907" max="5907" width="12.140625" customWidth="1"/>
    <col min="5908" max="5909" width="14.85546875" customWidth="1"/>
    <col min="5910" max="5910" width="14.28515625" customWidth="1"/>
    <col min="5911" max="5911" width="14" customWidth="1"/>
    <col min="5912" max="5913" width="10.7109375" customWidth="1"/>
    <col min="5914" max="5914" width="11.5703125" customWidth="1"/>
    <col min="5915" max="5915" width="11.42578125" customWidth="1"/>
    <col min="5916" max="5917" width="10.7109375" customWidth="1"/>
    <col min="5918" max="5918" width="11.85546875" customWidth="1"/>
    <col min="5919" max="5919" width="14.5703125" customWidth="1"/>
    <col min="5920" max="5920" width="10.5703125" customWidth="1"/>
    <col min="5921" max="5921" width="11.85546875" customWidth="1"/>
    <col min="5922" max="5922" width="14.85546875" customWidth="1"/>
    <col min="5923" max="6143" width="15.28515625" customWidth="1"/>
    <col min="6144" max="6144" width="5.140625" customWidth="1"/>
    <col min="6145" max="6145" width="15.28515625" customWidth="1"/>
    <col min="6146" max="6146" width="4.42578125" customWidth="1"/>
    <col min="6147" max="6147" width="12.5703125" customWidth="1"/>
    <col min="6148" max="6148" width="14.85546875" customWidth="1"/>
    <col min="6149" max="6149" width="23.5703125" customWidth="1"/>
    <col min="6150" max="6150" width="16.140625" customWidth="1"/>
    <col min="6151" max="6151" width="15.5703125" customWidth="1"/>
    <col min="6152" max="6152" width="16.42578125" customWidth="1"/>
    <col min="6153" max="6153" width="15.7109375" customWidth="1"/>
    <col min="6155" max="6155" width="14.85546875" customWidth="1"/>
    <col min="6156" max="6156" width="25.28515625" customWidth="1"/>
    <col min="6157" max="6157" width="14.85546875" customWidth="1"/>
    <col min="6158" max="6158" width="11" customWidth="1"/>
    <col min="6159" max="6159" width="14.85546875" customWidth="1"/>
    <col min="6160" max="6160" width="47.7109375" customWidth="1"/>
    <col min="6161" max="6162" width="14.85546875" customWidth="1"/>
    <col min="6163" max="6163" width="12.140625" customWidth="1"/>
    <col min="6164" max="6165" width="14.85546875" customWidth="1"/>
    <col min="6166" max="6166" width="14.28515625" customWidth="1"/>
    <col min="6167" max="6167" width="14" customWidth="1"/>
    <col min="6168" max="6169" width="10.7109375" customWidth="1"/>
    <col min="6170" max="6170" width="11.5703125" customWidth="1"/>
    <col min="6171" max="6171" width="11.42578125" customWidth="1"/>
    <col min="6172" max="6173" width="10.7109375" customWidth="1"/>
    <col min="6174" max="6174" width="11.85546875" customWidth="1"/>
    <col min="6175" max="6175" width="14.5703125" customWidth="1"/>
    <col min="6176" max="6176" width="10.5703125" customWidth="1"/>
    <col min="6177" max="6177" width="11.85546875" customWidth="1"/>
    <col min="6178" max="6178" width="14.85546875" customWidth="1"/>
    <col min="6179" max="6399" width="15.28515625" customWidth="1"/>
    <col min="6400" max="6400" width="5.140625" customWidth="1"/>
    <col min="6401" max="6401" width="15.28515625" customWidth="1"/>
    <col min="6402" max="6402" width="4.42578125" customWidth="1"/>
    <col min="6403" max="6403" width="12.5703125" customWidth="1"/>
    <col min="6404" max="6404" width="14.85546875" customWidth="1"/>
    <col min="6405" max="6405" width="23.5703125" customWidth="1"/>
    <col min="6406" max="6406" width="16.140625" customWidth="1"/>
    <col min="6407" max="6407" width="15.5703125" customWidth="1"/>
    <col min="6408" max="6408" width="16.42578125" customWidth="1"/>
    <col min="6409" max="6409" width="15.7109375" customWidth="1"/>
    <col min="6411" max="6411" width="14.85546875" customWidth="1"/>
    <col min="6412" max="6412" width="25.28515625" customWidth="1"/>
    <col min="6413" max="6413" width="14.85546875" customWidth="1"/>
    <col min="6414" max="6414" width="11" customWidth="1"/>
    <col min="6415" max="6415" width="14.85546875" customWidth="1"/>
    <col min="6416" max="6416" width="47.7109375" customWidth="1"/>
    <col min="6417" max="6418" width="14.85546875" customWidth="1"/>
    <col min="6419" max="6419" width="12.140625" customWidth="1"/>
    <col min="6420" max="6421" width="14.85546875" customWidth="1"/>
    <col min="6422" max="6422" width="14.28515625" customWidth="1"/>
    <col min="6423" max="6423" width="14" customWidth="1"/>
    <col min="6424" max="6425" width="10.7109375" customWidth="1"/>
    <col min="6426" max="6426" width="11.5703125" customWidth="1"/>
    <col min="6427" max="6427" width="11.42578125" customWidth="1"/>
    <col min="6428" max="6429" width="10.7109375" customWidth="1"/>
    <col min="6430" max="6430" width="11.85546875" customWidth="1"/>
    <col min="6431" max="6431" width="14.5703125" customWidth="1"/>
    <col min="6432" max="6432" width="10.5703125" customWidth="1"/>
    <col min="6433" max="6433" width="11.85546875" customWidth="1"/>
    <col min="6434" max="6434" width="14.85546875" customWidth="1"/>
    <col min="6435" max="6655" width="15.28515625" customWidth="1"/>
    <col min="6656" max="6656" width="5.140625" customWidth="1"/>
    <col min="6657" max="6657" width="15.28515625" customWidth="1"/>
    <col min="6658" max="6658" width="4.42578125" customWidth="1"/>
    <col min="6659" max="6659" width="12.5703125" customWidth="1"/>
    <col min="6660" max="6660" width="14.85546875" customWidth="1"/>
    <col min="6661" max="6661" width="23.5703125" customWidth="1"/>
    <col min="6662" max="6662" width="16.140625" customWidth="1"/>
    <col min="6663" max="6663" width="15.5703125" customWidth="1"/>
    <col min="6664" max="6664" width="16.42578125" customWidth="1"/>
    <col min="6665" max="6665" width="15.7109375" customWidth="1"/>
    <col min="6667" max="6667" width="14.85546875" customWidth="1"/>
    <col min="6668" max="6668" width="25.28515625" customWidth="1"/>
    <col min="6669" max="6669" width="14.85546875" customWidth="1"/>
    <col min="6670" max="6670" width="11" customWidth="1"/>
    <col min="6671" max="6671" width="14.85546875" customWidth="1"/>
    <col min="6672" max="6672" width="47.7109375" customWidth="1"/>
    <col min="6673" max="6674" width="14.85546875" customWidth="1"/>
    <col min="6675" max="6675" width="12.140625" customWidth="1"/>
    <col min="6676" max="6677" width="14.85546875" customWidth="1"/>
    <col min="6678" max="6678" width="14.28515625" customWidth="1"/>
    <col min="6679" max="6679" width="14" customWidth="1"/>
    <col min="6680" max="6681" width="10.7109375" customWidth="1"/>
    <col min="6682" max="6682" width="11.5703125" customWidth="1"/>
    <col min="6683" max="6683" width="11.42578125" customWidth="1"/>
    <col min="6684" max="6685" width="10.7109375" customWidth="1"/>
    <col min="6686" max="6686" width="11.85546875" customWidth="1"/>
    <col min="6687" max="6687" width="14.5703125" customWidth="1"/>
    <col min="6688" max="6688" width="10.5703125" customWidth="1"/>
    <col min="6689" max="6689" width="11.85546875" customWidth="1"/>
    <col min="6690" max="6690" width="14.85546875" customWidth="1"/>
    <col min="6691" max="6911" width="15.28515625" customWidth="1"/>
    <col min="6912" max="6912" width="5.140625" customWidth="1"/>
    <col min="6913" max="6913" width="15.28515625" customWidth="1"/>
    <col min="6914" max="6914" width="4.42578125" customWidth="1"/>
    <col min="6915" max="6915" width="12.5703125" customWidth="1"/>
    <col min="6916" max="6916" width="14.85546875" customWidth="1"/>
    <col min="6917" max="6917" width="23.5703125" customWidth="1"/>
    <col min="6918" max="6918" width="16.140625" customWidth="1"/>
    <col min="6919" max="6919" width="15.5703125" customWidth="1"/>
    <col min="6920" max="6920" width="16.42578125" customWidth="1"/>
    <col min="6921" max="6921" width="15.7109375" customWidth="1"/>
    <col min="6923" max="6923" width="14.85546875" customWidth="1"/>
    <col min="6924" max="6924" width="25.28515625" customWidth="1"/>
    <col min="6925" max="6925" width="14.85546875" customWidth="1"/>
    <col min="6926" max="6926" width="11" customWidth="1"/>
    <col min="6927" max="6927" width="14.85546875" customWidth="1"/>
    <col min="6928" max="6928" width="47.7109375" customWidth="1"/>
    <col min="6929" max="6930" width="14.85546875" customWidth="1"/>
    <col min="6931" max="6931" width="12.140625" customWidth="1"/>
    <col min="6932" max="6933" width="14.85546875" customWidth="1"/>
    <col min="6934" max="6934" width="14.28515625" customWidth="1"/>
    <col min="6935" max="6935" width="14" customWidth="1"/>
    <col min="6936" max="6937" width="10.7109375" customWidth="1"/>
    <col min="6938" max="6938" width="11.5703125" customWidth="1"/>
    <col min="6939" max="6939" width="11.42578125" customWidth="1"/>
    <col min="6940" max="6941" width="10.7109375" customWidth="1"/>
    <col min="6942" max="6942" width="11.85546875" customWidth="1"/>
    <col min="6943" max="6943" width="14.5703125" customWidth="1"/>
    <col min="6944" max="6944" width="10.5703125" customWidth="1"/>
    <col min="6945" max="6945" width="11.85546875" customWidth="1"/>
    <col min="6946" max="6946" width="14.85546875" customWidth="1"/>
    <col min="6947" max="7167" width="15.28515625" customWidth="1"/>
    <col min="7168" max="7168" width="5.140625" customWidth="1"/>
    <col min="7169" max="7169" width="15.28515625" customWidth="1"/>
    <col min="7170" max="7170" width="4.42578125" customWidth="1"/>
    <col min="7171" max="7171" width="12.5703125" customWidth="1"/>
    <col min="7172" max="7172" width="14.85546875" customWidth="1"/>
    <col min="7173" max="7173" width="23.5703125" customWidth="1"/>
    <col min="7174" max="7174" width="16.140625" customWidth="1"/>
    <col min="7175" max="7175" width="15.5703125" customWidth="1"/>
    <col min="7176" max="7176" width="16.42578125" customWidth="1"/>
    <col min="7177" max="7177" width="15.7109375" customWidth="1"/>
    <col min="7179" max="7179" width="14.85546875" customWidth="1"/>
    <col min="7180" max="7180" width="25.28515625" customWidth="1"/>
    <col min="7181" max="7181" width="14.85546875" customWidth="1"/>
    <col min="7182" max="7182" width="11" customWidth="1"/>
    <col min="7183" max="7183" width="14.85546875" customWidth="1"/>
    <col min="7184" max="7184" width="47.7109375" customWidth="1"/>
    <col min="7185" max="7186" width="14.85546875" customWidth="1"/>
    <col min="7187" max="7187" width="12.140625" customWidth="1"/>
    <col min="7188" max="7189" width="14.85546875" customWidth="1"/>
    <col min="7190" max="7190" width="14.28515625" customWidth="1"/>
    <col min="7191" max="7191" width="14" customWidth="1"/>
    <col min="7192" max="7193" width="10.7109375" customWidth="1"/>
    <col min="7194" max="7194" width="11.5703125" customWidth="1"/>
    <col min="7195" max="7195" width="11.42578125" customWidth="1"/>
    <col min="7196" max="7197" width="10.7109375" customWidth="1"/>
    <col min="7198" max="7198" width="11.85546875" customWidth="1"/>
    <col min="7199" max="7199" width="14.5703125" customWidth="1"/>
    <col min="7200" max="7200" width="10.5703125" customWidth="1"/>
    <col min="7201" max="7201" width="11.85546875" customWidth="1"/>
    <col min="7202" max="7202" width="14.85546875" customWidth="1"/>
    <col min="7203" max="7423" width="15.28515625" customWidth="1"/>
    <col min="7424" max="7424" width="5.140625" customWidth="1"/>
    <col min="7425" max="7425" width="15.28515625" customWidth="1"/>
    <col min="7426" max="7426" width="4.42578125" customWidth="1"/>
    <col min="7427" max="7427" width="12.5703125" customWidth="1"/>
    <col min="7428" max="7428" width="14.85546875" customWidth="1"/>
    <col min="7429" max="7429" width="23.5703125" customWidth="1"/>
    <col min="7430" max="7430" width="16.140625" customWidth="1"/>
    <col min="7431" max="7431" width="15.5703125" customWidth="1"/>
    <col min="7432" max="7432" width="16.42578125" customWidth="1"/>
    <col min="7433" max="7433" width="15.7109375" customWidth="1"/>
    <col min="7435" max="7435" width="14.85546875" customWidth="1"/>
    <col min="7436" max="7436" width="25.28515625" customWidth="1"/>
    <col min="7437" max="7437" width="14.85546875" customWidth="1"/>
    <col min="7438" max="7438" width="11" customWidth="1"/>
    <col min="7439" max="7439" width="14.85546875" customWidth="1"/>
    <col min="7440" max="7440" width="47.7109375" customWidth="1"/>
    <col min="7441" max="7442" width="14.85546875" customWidth="1"/>
    <col min="7443" max="7443" width="12.140625" customWidth="1"/>
    <col min="7444" max="7445" width="14.85546875" customWidth="1"/>
    <col min="7446" max="7446" width="14.28515625" customWidth="1"/>
    <col min="7447" max="7447" width="14" customWidth="1"/>
    <col min="7448" max="7449" width="10.7109375" customWidth="1"/>
    <col min="7450" max="7450" width="11.5703125" customWidth="1"/>
    <col min="7451" max="7451" width="11.42578125" customWidth="1"/>
    <col min="7452" max="7453" width="10.7109375" customWidth="1"/>
    <col min="7454" max="7454" width="11.85546875" customWidth="1"/>
    <col min="7455" max="7455" width="14.5703125" customWidth="1"/>
    <col min="7456" max="7456" width="10.5703125" customWidth="1"/>
    <col min="7457" max="7457" width="11.85546875" customWidth="1"/>
    <col min="7458" max="7458" width="14.85546875" customWidth="1"/>
    <col min="7459" max="7679" width="15.28515625" customWidth="1"/>
    <col min="7680" max="7680" width="5.140625" customWidth="1"/>
    <col min="7681" max="7681" width="15.28515625" customWidth="1"/>
    <col min="7682" max="7682" width="4.42578125" customWidth="1"/>
    <col min="7683" max="7683" width="12.5703125" customWidth="1"/>
    <col min="7684" max="7684" width="14.85546875" customWidth="1"/>
    <col min="7685" max="7685" width="23.5703125" customWidth="1"/>
    <col min="7686" max="7686" width="16.140625" customWidth="1"/>
    <col min="7687" max="7687" width="15.5703125" customWidth="1"/>
    <col min="7688" max="7688" width="16.42578125" customWidth="1"/>
    <col min="7689" max="7689" width="15.7109375" customWidth="1"/>
    <col min="7691" max="7691" width="14.85546875" customWidth="1"/>
    <col min="7692" max="7692" width="25.28515625" customWidth="1"/>
    <col min="7693" max="7693" width="14.85546875" customWidth="1"/>
    <col min="7694" max="7694" width="11" customWidth="1"/>
    <col min="7695" max="7695" width="14.85546875" customWidth="1"/>
    <col min="7696" max="7696" width="47.7109375" customWidth="1"/>
    <col min="7697" max="7698" width="14.85546875" customWidth="1"/>
    <col min="7699" max="7699" width="12.140625" customWidth="1"/>
    <col min="7700" max="7701" width="14.85546875" customWidth="1"/>
    <col min="7702" max="7702" width="14.28515625" customWidth="1"/>
    <col min="7703" max="7703" width="14" customWidth="1"/>
    <col min="7704" max="7705" width="10.7109375" customWidth="1"/>
    <col min="7706" max="7706" width="11.5703125" customWidth="1"/>
    <col min="7707" max="7707" width="11.42578125" customWidth="1"/>
    <col min="7708" max="7709" width="10.7109375" customWidth="1"/>
    <col min="7710" max="7710" width="11.85546875" customWidth="1"/>
    <col min="7711" max="7711" width="14.5703125" customWidth="1"/>
    <col min="7712" max="7712" width="10.5703125" customWidth="1"/>
    <col min="7713" max="7713" width="11.85546875" customWidth="1"/>
    <col min="7714" max="7714" width="14.85546875" customWidth="1"/>
    <col min="7715" max="7935" width="15.28515625" customWidth="1"/>
    <col min="7936" max="7936" width="5.140625" customWidth="1"/>
    <col min="7937" max="7937" width="15.28515625" customWidth="1"/>
    <col min="7938" max="7938" width="4.42578125" customWidth="1"/>
    <col min="7939" max="7939" width="12.5703125" customWidth="1"/>
    <col min="7940" max="7940" width="14.85546875" customWidth="1"/>
    <col min="7941" max="7941" width="23.5703125" customWidth="1"/>
    <col min="7942" max="7942" width="16.140625" customWidth="1"/>
    <col min="7943" max="7943" width="15.5703125" customWidth="1"/>
    <col min="7944" max="7944" width="16.42578125" customWidth="1"/>
    <col min="7945" max="7945" width="15.7109375" customWidth="1"/>
    <col min="7947" max="7947" width="14.85546875" customWidth="1"/>
    <col min="7948" max="7948" width="25.28515625" customWidth="1"/>
    <col min="7949" max="7949" width="14.85546875" customWidth="1"/>
    <col min="7950" max="7950" width="11" customWidth="1"/>
    <col min="7951" max="7951" width="14.85546875" customWidth="1"/>
    <col min="7952" max="7952" width="47.7109375" customWidth="1"/>
    <col min="7953" max="7954" width="14.85546875" customWidth="1"/>
    <col min="7955" max="7955" width="12.140625" customWidth="1"/>
    <col min="7956" max="7957" width="14.85546875" customWidth="1"/>
    <col min="7958" max="7958" width="14.28515625" customWidth="1"/>
    <col min="7959" max="7959" width="14" customWidth="1"/>
    <col min="7960" max="7961" width="10.7109375" customWidth="1"/>
    <col min="7962" max="7962" width="11.5703125" customWidth="1"/>
    <col min="7963" max="7963" width="11.42578125" customWidth="1"/>
    <col min="7964" max="7965" width="10.7109375" customWidth="1"/>
    <col min="7966" max="7966" width="11.85546875" customWidth="1"/>
    <col min="7967" max="7967" width="14.5703125" customWidth="1"/>
    <col min="7968" max="7968" width="10.5703125" customWidth="1"/>
    <col min="7969" max="7969" width="11.85546875" customWidth="1"/>
    <col min="7970" max="7970" width="14.85546875" customWidth="1"/>
    <col min="7971" max="8191" width="15.28515625" customWidth="1"/>
    <col min="8192" max="8192" width="5.140625" customWidth="1"/>
    <col min="8193" max="8193" width="15.28515625" customWidth="1"/>
    <col min="8194" max="8194" width="4.42578125" customWidth="1"/>
    <col min="8195" max="8195" width="12.5703125" customWidth="1"/>
    <col min="8196" max="8196" width="14.85546875" customWidth="1"/>
    <col min="8197" max="8197" width="23.5703125" customWidth="1"/>
    <col min="8198" max="8198" width="16.140625" customWidth="1"/>
    <col min="8199" max="8199" width="15.5703125" customWidth="1"/>
    <col min="8200" max="8200" width="16.42578125" customWidth="1"/>
    <col min="8201" max="8201" width="15.7109375" customWidth="1"/>
    <col min="8203" max="8203" width="14.85546875" customWidth="1"/>
    <col min="8204" max="8204" width="25.28515625" customWidth="1"/>
    <col min="8205" max="8205" width="14.85546875" customWidth="1"/>
    <col min="8206" max="8206" width="11" customWidth="1"/>
    <col min="8207" max="8207" width="14.85546875" customWidth="1"/>
    <col min="8208" max="8208" width="47.7109375" customWidth="1"/>
    <col min="8209" max="8210" width="14.85546875" customWidth="1"/>
    <col min="8211" max="8211" width="12.140625" customWidth="1"/>
    <col min="8212" max="8213" width="14.85546875" customWidth="1"/>
    <col min="8214" max="8214" width="14.28515625" customWidth="1"/>
    <col min="8215" max="8215" width="14" customWidth="1"/>
    <col min="8216" max="8217" width="10.7109375" customWidth="1"/>
    <col min="8218" max="8218" width="11.5703125" customWidth="1"/>
    <col min="8219" max="8219" width="11.42578125" customWidth="1"/>
    <col min="8220" max="8221" width="10.7109375" customWidth="1"/>
    <col min="8222" max="8222" width="11.85546875" customWidth="1"/>
    <col min="8223" max="8223" width="14.5703125" customWidth="1"/>
    <col min="8224" max="8224" width="10.5703125" customWidth="1"/>
    <col min="8225" max="8225" width="11.85546875" customWidth="1"/>
    <col min="8226" max="8226" width="14.85546875" customWidth="1"/>
    <col min="8227" max="8447" width="15.28515625" customWidth="1"/>
    <col min="8448" max="8448" width="5.140625" customWidth="1"/>
    <col min="8449" max="8449" width="15.28515625" customWidth="1"/>
    <col min="8450" max="8450" width="4.42578125" customWidth="1"/>
    <col min="8451" max="8451" width="12.5703125" customWidth="1"/>
    <col min="8452" max="8452" width="14.85546875" customWidth="1"/>
    <col min="8453" max="8453" width="23.5703125" customWidth="1"/>
    <col min="8454" max="8454" width="16.140625" customWidth="1"/>
    <col min="8455" max="8455" width="15.5703125" customWidth="1"/>
    <col min="8456" max="8456" width="16.42578125" customWidth="1"/>
    <col min="8457" max="8457" width="15.7109375" customWidth="1"/>
    <col min="8459" max="8459" width="14.85546875" customWidth="1"/>
    <col min="8460" max="8460" width="25.28515625" customWidth="1"/>
    <col min="8461" max="8461" width="14.85546875" customWidth="1"/>
    <col min="8462" max="8462" width="11" customWidth="1"/>
    <col min="8463" max="8463" width="14.85546875" customWidth="1"/>
    <col min="8464" max="8464" width="47.7109375" customWidth="1"/>
    <col min="8465" max="8466" width="14.85546875" customWidth="1"/>
    <col min="8467" max="8467" width="12.140625" customWidth="1"/>
    <col min="8468" max="8469" width="14.85546875" customWidth="1"/>
    <col min="8470" max="8470" width="14.28515625" customWidth="1"/>
    <col min="8471" max="8471" width="14" customWidth="1"/>
    <col min="8472" max="8473" width="10.7109375" customWidth="1"/>
    <col min="8474" max="8474" width="11.5703125" customWidth="1"/>
    <col min="8475" max="8475" width="11.42578125" customWidth="1"/>
    <col min="8476" max="8477" width="10.7109375" customWidth="1"/>
    <col min="8478" max="8478" width="11.85546875" customWidth="1"/>
    <col min="8479" max="8479" width="14.5703125" customWidth="1"/>
    <col min="8480" max="8480" width="10.5703125" customWidth="1"/>
    <col min="8481" max="8481" width="11.85546875" customWidth="1"/>
    <col min="8482" max="8482" width="14.85546875" customWidth="1"/>
    <col min="8483" max="8703" width="15.28515625" customWidth="1"/>
    <col min="8704" max="8704" width="5.140625" customWidth="1"/>
    <col min="8705" max="8705" width="15.28515625" customWidth="1"/>
    <col min="8706" max="8706" width="4.42578125" customWidth="1"/>
    <col min="8707" max="8707" width="12.5703125" customWidth="1"/>
    <col min="8708" max="8708" width="14.85546875" customWidth="1"/>
    <col min="8709" max="8709" width="23.5703125" customWidth="1"/>
    <col min="8710" max="8710" width="16.140625" customWidth="1"/>
    <col min="8711" max="8711" width="15.5703125" customWidth="1"/>
    <col min="8712" max="8712" width="16.42578125" customWidth="1"/>
    <col min="8713" max="8713" width="15.7109375" customWidth="1"/>
    <col min="8715" max="8715" width="14.85546875" customWidth="1"/>
    <col min="8716" max="8716" width="25.28515625" customWidth="1"/>
    <col min="8717" max="8717" width="14.85546875" customWidth="1"/>
    <col min="8718" max="8718" width="11" customWidth="1"/>
    <col min="8719" max="8719" width="14.85546875" customWidth="1"/>
    <col min="8720" max="8720" width="47.7109375" customWidth="1"/>
    <col min="8721" max="8722" width="14.85546875" customWidth="1"/>
    <col min="8723" max="8723" width="12.140625" customWidth="1"/>
    <col min="8724" max="8725" width="14.85546875" customWidth="1"/>
    <col min="8726" max="8726" width="14.28515625" customWidth="1"/>
    <col min="8727" max="8727" width="14" customWidth="1"/>
    <col min="8728" max="8729" width="10.7109375" customWidth="1"/>
    <col min="8730" max="8730" width="11.5703125" customWidth="1"/>
    <col min="8731" max="8731" width="11.42578125" customWidth="1"/>
    <col min="8732" max="8733" width="10.7109375" customWidth="1"/>
    <col min="8734" max="8734" width="11.85546875" customWidth="1"/>
    <col min="8735" max="8735" width="14.5703125" customWidth="1"/>
    <col min="8736" max="8736" width="10.5703125" customWidth="1"/>
    <col min="8737" max="8737" width="11.85546875" customWidth="1"/>
    <col min="8738" max="8738" width="14.85546875" customWidth="1"/>
    <col min="8739" max="8959" width="15.28515625" customWidth="1"/>
    <col min="8960" max="8960" width="5.140625" customWidth="1"/>
    <col min="8961" max="8961" width="15.28515625" customWidth="1"/>
    <col min="8962" max="8962" width="4.42578125" customWidth="1"/>
    <col min="8963" max="8963" width="12.5703125" customWidth="1"/>
    <col min="8964" max="8964" width="14.85546875" customWidth="1"/>
    <col min="8965" max="8965" width="23.5703125" customWidth="1"/>
    <col min="8966" max="8966" width="16.140625" customWidth="1"/>
    <col min="8967" max="8967" width="15.5703125" customWidth="1"/>
    <col min="8968" max="8968" width="16.42578125" customWidth="1"/>
    <col min="8969" max="8969" width="15.7109375" customWidth="1"/>
    <col min="8971" max="8971" width="14.85546875" customWidth="1"/>
    <col min="8972" max="8972" width="25.28515625" customWidth="1"/>
    <col min="8973" max="8973" width="14.85546875" customWidth="1"/>
    <col min="8974" max="8974" width="11" customWidth="1"/>
    <col min="8975" max="8975" width="14.85546875" customWidth="1"/>
    <col min="8976" max="8976" width="47.7109375" customWidth="1"/>
    <col min="8977" max="8978" width="14.85546875" customWidth="1"/>
    <col min="8979" max="8979" width="12.140625" customWidth="1"/>
    <col min="8980" max="8981" width="14.85546875" customWidth="1"/>
    <col min="8982" max="8982" width="14.28515625" customWidth="1"/>
    <col min="8983" max="8983" width="14" customWidth="1"/>
    <col min="8984" max="8985" width="10.7109375" customWidth="1"/>
    <col min="8986" max="8986" width="11.5703125" customWidth="1"/>
    <col min="8987" max="8987" width="11.42578125" customWidth="1"/>
    <col min="8988" max="8989" width="10.7109375" customWidth="1"/>
    <col min="8990" max="8990" width="11.85546875" customWidth="1"/>
    <col min="8991" max="8991" width="14.5703125" customWidth="1"/>
    <col min="8992" max="8992" width="10.5703125" customWidth="1"/>
    <col min="8993" max="8993" width="11.85546875" customWidth="1"/>
    <col min="8994" max="8994" width="14.85546875" customWidth="1"/>
    <col min="8995" max="9215" width="15.28515625" customWidth="1"/>
    <col min="9216" max="9216" width="5.140625" customWidth="1"/>
    <col min="9217" max="9217" width="15.28515625" customWidth="1"/>
    <col min="9218" max="9218" width="4.42578125" customWidth="1"/>
    <col min="9219" max="9219" width="12.5703125" customWidth="1"/>
    <col min="9220" max="9220" width="14.85546875" customWidth="1"/>
    <col min="9221" max="9221" width="23.5703125" customWidth="1"/>
    <col min="9222" max="9222" width="16.140625" customWidth="1"/>
    <col min="9223" max="9223" width="15.5703125" customWidth="1"/>
    <col min="9224" max="9224" width="16.42578125" customWidth="1"/>
    <col min="9225" max="9225" width="15.7109375" customWidth="1"/>
    <col min="9227" max="9227" width="14.85546875" customWidth="1"/>
    <col min="9228" max="9228" width="25.28515625" customWidth="1"/>
    <col min="9229" max="9229" width="14.85546875" customWidth="1"/>
    <col min="9230" max="9230" width="11" customWidth="1"/>
    <col min="9231" max="9231" width="14.85546875" customWidth="1"/>
    <col min="9232" max="9232" width="47.7109375" customWidth="1"/>
    <col min="9233" max="9234" width="14.85546875" customWidth="1"/>
    <col min="9235" max="9235" width="12.140625" customWidth="1"/>
    <col min="9236" max="9237" width="14.85546875" customWidth="1"/>
    <col min="9238" max="9238" width="14.28515625" customWidth="1"/>
    <col min="9239" max="9239" width="14" customWidth="1"/>
    <col min="9240" max="9241" width="10.7109375" customWidth="1"/>
    <col min="9242" max="9242" width="11.5703125" customWidth="1"/>
    <col min="9243" max="9243" width="11.42578125" customWidth="1"/>
    <col min="9244" max="9245" width="10.7109375" customWidth="1"/>
    <col min="9246" max="9246" width="11.85546875" customWidth="1"/>
    <col min="9247" max="9247" width="14.5703125" customWidth="1"/>
    <col min="9248" max="9248" width="10.5703125" customWidth="1"/>
    <col min="9249" max="9249" width="11.85546875" customWidth="1"/>
    <col min="9250" max="9250" width="14.85546875" customWidth="1"/>
    <col min="9251" max="9471" width="15.28515625" customWidth="1"/>
    <col min="9472" max="9472" width="5.140625" customWidth="1"/>
    <col min="9473" max="9473" width="15.28515625" customWidth="1"/>
    <col min="9474" max="9474" width="4.42578125" customWidth="1"/>
    <col min="9475" max="9475" width="12.5703125" customWidth="1"/>
    <col min="9476" max="9476" width="14.85546875" customWidth="1"/>
    <col min="9477" max="9477" width="23.5703125" customWidth="1"/>
    <col min="9478" max="9478" width="16.140625" customWidth="1"/>
    <col min="9479" max="9479" width="15.5703125" customWidth="1"/>
    <col min="9480" max="9480" width="16.42578125" customWidth="1"/>
    <col min="9481" max="9481" width="15.7109375" customWidth="1"/>
    <col min="9483" max="9483" width="14.85546875" customWidth="1"/>
    <col min="9484" max="9484" width="25.28515625" customWidth="1"/>
    <col min="9485" max="9485" width="14.85546875" customWidth="1"/>
    <col min="9486" max="9486" width="11" customWidth="1"/>
    <col min="9487" max="9487" width="14.85546875" customWidth="1"/>
    <col min="9488" max="9488" width="47.7109375" customWidth="1"/>
    <col min="9489" max="9490" width="14.85546875" customWidth="1"/>
    <col min="9491" max="9491" width="12.140625" customWidth="1"/>
    <col min="9492" max="9493" width="14.85546875" customWidth="1"/>
    <col min="9494" max="9494" width="14.28515625" customWidth="1"/>
    <col min="9495" max="9495" width="14" customWidth="1"/>
    <col min="9496" max="9497" width="10.7109375" customWidth="1"/>
    <col min="9498" max="9498" width="11.5703125" customWidth="1"/>
    <col min="9499" max="9499" width="11.42578125" customWidth="1"/>
    <col min="9500" max="9501" width="10.7109375" customWidth="1"/>
    <col min="9502" max="9502" width="11.85546875" customWidth="1"/>
    <col min="9503" max="9503" width="14.5703125" customWidth="1"/>
    <col min="9504" max="9504" width="10.5703125" customWidth="1"/>
    <col min="9505" max="9505" width="11.85546875" customWidth="1"/>
    <col min="9506" max="9506" width="14.85546875" customWidth="1"/>
    <col min="9507" max="9727" width="15.28515625" customWidth="1"/>
    <col min="9728" max="9728" width="5.140625" customWidth="1"/>
    <col min="9729" max="9729" width="15.28515625" customWidth="1"/>
    <col min="9730" max="9730" width="4.42578125" customWidth="1"/>
    <col min="9731" max="9731" width="12.5703125" customWidth="1"/>
    <col min="9732" max="9732" width="14.85546875" customWidth="1"/>
    <col min="9733" max="9733" width="23.5703125" customWidth="1"/>
    <col min="9734" max="9734" width="16.140625" customWidth="1"/>
    <col min="9735" max="9735" width="15.5703125" customWidth="1"/>
    <col min="9736" max="9736" width="16.42578125" customWidth="1"/>
    <col min="9737" max="9737" width="15.7109375" customWidth="1"/>
    <col min="9739" max="9739" width="14.85546875" customWidth="1"/>
    <col min="9740" max="9740" width="25.28515625" customWidth="1"/>
    <col min="9741" max="9741" width="14.85546875" customWidth="1"/>
    <col min="9742" max="9742" width="11" customWidth="1"/>
    <col min="9743" max="9743" width="14.85546875" customWidth="1"/>
    <col min="9744" max="9744" width="47.7109375" customWidth="1"/>
    <col min="9745" max="9746" width="14.85546875" customWidth="1"/>
    <col min="9747" max="9747" width="12.140625" customWidth="1"/>
    <col min="9748" max="9749" width="14.85546875" customWidth="1"/>
    <col min="9750" max="9750" width="14.28515625" customWidth="1"/>
    <col min="9751" max="9751" width="14" customWidth="1"/>
    <col min="9752" max="9753" width="10.7109375" customWidth="1"/>
    <col min="9754" max="9754" width="11.5703125" customWidth="1"/>
    <col min="9755" max="9755" width="11.42578125" customWidth="1"/>
    <col min="9756" max="9757" width="10.7109375" customWidth="1"/>
    <col min="9758" max="9758" width="11.85546875" customWidth="1"/>
    <col min="9759" max="9759" width="14.5703125" customWidth="1"/>
    <col min="9760" max="9760" width="10.5703125" customWidth="1"/>
    <col min="9761" max="9761" width="11.85546875" customWidth="1"/>
    <col min="9762" max="9762" width="14.85546875" customWidth="1"/>
    <col min="9763" max="9983" width="15.28515625" customWidth="1"/>
    <col min="9984" max="9984" width="5.140625" customWidth="1"/>
    <col min="9985" max="9985" width="15.28515625" customWidth="1"/>
    <col min="9986" max="9986" width="4.42578125" customWidth="1"/>
    <col min="9987" max="9987" width="12.5703125" customWidth="1"/>
    <col min="9988" max="9988" width="14.85546875" customWidth="1"/>
    <col min="9989" max="9989" width="23.5703125" customWidth="1"/>
    <col min="9990" max="9990" width="16.140625" customWidth="1"/>
    <col min="9991" max="9991" width="15.5703125" customWidth="1"/>
    <col min="9992" max="9992" width="16.42578125" customWidth="1"/>
    <col min="9993" max="9993" width="15.7109375" customWidth="1"/>
    <col min="9995" max="9995" width="14.85546875" customWidth="1"/>
    <col min="9996" max="9996" width="25.28515625" customWidth="1"/>
    <col min="9997" max="9997" width="14.85546875" customWidth="1"/>
    <col min="9998" max="9998" width="11" customWidth="1"/>
    <col min="9999" max="9999" width="14.85546875" customWidth="1"/>
    <col min="10000" max="10000" width="47.7109375" customWidth="1"/>
    <col min="10001" max="10002" width="14.85546875" customWidth="1"/>
    <col min="10003" max="10003" width="12.140625" customWidth="1"/>
    <col min="10004" max="10005" width="14.85546875" customWidth="1"/>
    <col min="10006" max="10006" width="14.28515625" customWidth="1"/>
    <col min="10007" max="10007" width="14" customWidth="1"/>
    <col min="10008" max="10009" width="10.7109375" customWidth="1"/>
    <col min="10010" max="10010" width="11.5703125" customWidth="1"/>
    <col min="10011" max="10011" width="11.42578125" customWidth="1"/>
    <col min="10012" max="10013" width="10.7109375" customWidth="1"/>
    <col min="10014" max="10014" width="11.85546875" customWidth="1"/>
    <col min="10015" max="10015" width="14.5703125" customWidth="1"/>
    <col min="10016" max="10016" width="10.5703125" customWidth="1"/>
    <col min="10017" max="10017" width="11.85546875" customWidth="1"/>
    <col min="10018" max="10018" width="14.85546875" customWidth="1"/>
    <col min="10019" max="10239" width="15.28515625" customWidth="1"/>
    <col min="10240" max="10240" width="5.140625" customWidth="1"/>
    <col min="10241" max="10241" width="15.28515625" customWidth="1"/>
    <col min="10242" max="10242" width="4.42578125" customWidth="1"/>
    <col min="10243" max="10243" width="12.5703125" customWidth="1"/>
    <col min="10244" max="10244" width="14.85546875" customWidth="1"/>
    <col min="10245" max="10245" width="23.5703125" customWidth="1"/>
    <col min="10246" max="10246" width="16.140625" customWidth="1"/>
    <col min="10247" max="10247" width="15.5703125" customWidth="1"/>
    <col min="10248" max="10248" width="16.42578125" customWidth="1"/>
    <col min="10249" max="10249" width="15.7109375" customWidth="1"/>
    <col min="10251" max="10251" width="14.85546875" customWidth="1"/>
    <col min="10252" max="10252" width="25.28515625" customWidth="1"/>
    <col min="10253" max="10253" width="14.85546875" customWidth="1"/>
    <col min="10254" max="10254" width="11" customWidth="1"/>
    <col min="10255" max="10255" width="14.85546875" customWidth="1"/>
    <col min="10256" max="10256" width="47.7109375" customWidth="1"/>
    <col min="10257" max="10258" width="14.85546875" customWidth="1"/>
    <col min="10259" max="10259" width="12.140625" customWidth="1"/>
    <col min="10260" max="10261" width="14.85546875" customWidth="1"/>
    <col min="10262" max="10262" width="14.28515625" customWidth="1"/>
    <col min="10263" max="10263" width="14" customWidth="1"/>
    <col min="10264" max="10265" width="10.7109375" customWidth="1"/>
    <col min="10266" max="10266" width="11.5703125" customWidth="1"/>
    <col min="10267" max="10267" width="11.42578125" customWidth="1"/>
    <col min="10268" max="10269" width="10.7109375" customWidth="1"/>
    <col min="10270" max="10270" width="11.85546875" customWidth="1"/>
    <col min="10271" max="10271" width="14.5703125" customWidth="1"/>
    <col min="10272" max="10272" width="10.5703125" customWidth="1"/>
    <col min="10273" max="10273" width="11.85546875" customWidth="1"/>
    <col min="10274" max="10274" width="14.85546875" customWidth="1"/>
    <col min="10275" max="10495" width="15.28515625" customWidth="1"/>
    <col min="10496" max="10496" width="5.140625" customWidth="1"/>
    <col min="10497" max="10497" width="15.28515625" customWidth="1"/>
    <col min="10498" max="10498" width="4.42578125" customWidth="1"/>
    <col min="10499" max="10499" width="12.5703125" customWidth="1"/>
    <col min="10500" max="10500" width="14.85546875" customWidth="1"/>
    <col min="10501" max="10501" width="23.5703125" customWidth="1"/>
    <col min="10502" max="10502" width="16.140625" customWidth="1"/>
    <col min="10503" max="10503" width="15.5703125" customWidth="1"/>
    <col min="10504" max="10504" width="16.42578125" customWidth="1"/>
    <col min="10505" max="10505" width="15.7109375" customWidth="1"/>
    <col min="10507" max="10507" width="14.85546875" customWidth="1"/>
    <col min="10508" max="10508" width="25.28515625" customWidth="1"/>
    <col min="10509" max="10509" width="14.85546875" customWidth="1"/>
    <col min="10510" max="10510" width="11" customWidth="1"/>
    <col min="10511" max="10511" width="14.85546875" customWidth="1"/>
    <col min="10512" max="10512" width="47.7109375" customWidth="1"/>
    <col min="10513" max="10514" width="14.85546875" customWidth="1"/>
    <col min="10515" max="10515" width="12.140625" customWidth="1"/>
    <col min="10516" max="10517" width="14.85546875" customWidth="1"/>
    <col min="10518" max="10518" width="14.28515625" customWidth="1"/>
    <col min="10519" max="10519" width="14" customWidth="1"/>
    <col min="10520" max="10521" width="10.7109375" customWidth="1"/>
    <col min="10522" max="10522" width="11.5703125" customWidth="1"/>
    <col min="10523" max="10523" width="11.42578125" customWidth="1"/>
    <col min="10524" max="10525" width="10.7109375" customWidth="1"/>
    <col min="10526" max="10526" width="11.85546875" customWidth="1"/>
    <col min="10527" max="10527" width="14.5703125" customWidth="1"/>
    <col min="10528" max="10528" width="10.5703125" customWidth="1"/>
    <col min="10529" max="10529" width="11.85546875" customWidth="1"/>
    <col min="10530" max="10530" width="14.85546875" customWidth="1"/>
    <col min="10531" max="10751" width="15.28515625" customWidth="1"/>
    <col min="10752" max="10752" width="5.140625" customWidth="1"/>
    <col min="10753" max="10753" width="15.28515625" customWidth="1"/>
    <col min="10754" max="10754" width="4.42578125" customWidth="1"/>
    <col min="10755" max="10755" width="12.5703125" customWidth="1"/>
    <col min="10756" max="10756" width="14.85546875" customWidth="1"/>
    <col min="10757" max="10757" width="23.5703125" customWidth="1"/>
    <col min="10758" max="10758" width="16.140625" customWidth="1"/>
    <col min="10759" max="10759" width="15.5703125" customWidth="1"/>
    <col min="10760" max="10760" width="16.42578125" customWidth="1"/>
    <col min="10761" max="10761" width="15.7109375" customWidth="1"/>
    <col min="10763" max="10763" width="14.85546875" customWidth="1"/>
    <col min="10764" max="10764" width="25.28515625" customWidth="1"/>
    <col min="10765" max="10765" width="14.85546875" customWidth="1"/>
    <col min="10766" max="10766" width="11" customWidth="1"/>
    <col min="10767" max="10767" width="14.85546875" customWidth="1"/>
    <col min="10768" max="10768" width="47.7109375" customWidth="1"/>
    <col min="10769" max="10770" width="14.85546875" customWidth="1"/>
    <col min="10771" max="10771" width="12.140625" customWidth="1"/>
    <col min="10772" max="10773" width="14.85546875" customWidth="1"/>
    <col min="10774" max="10774" width="14.28515625" customWidth="1"/>
    <col min="10775" max="10775" width="14" customWidth="1"/>
    <col min="10776" max="10777" width="10.7109375" customWidth="1"/>
    <col min="10778" max="10778" width="11.5703125" customWidth="1"/>
    <col min="10779" max="10779" width="11.42578125" customWidth="1"/>
    <col min="10780" max="10781" width="10.7109375" customWidth="1"/>
    <col min="10782" max="10782" width="11.85546875" customWidth="1"/>
    <col min="10783" max="10783" width="14.5703125" customWidth="1"/>
    <col min="10784" max="10784" width="10.5703125" customWidth="1"/>
    <col min="10785" max="10785" width="11.85546875" customWidth="1"/>
    <col min="10786" max="10786" width="14.85546875" customWidth="1"/>
    <col min="10787" max="11007" width="15.28515625" customWidth="1"/>
    <col min="11008" max="11008" width="5.140625" customWidth="1"/>
    <col min="11009" max="11009" width="15.28515625" customWidth="1"/>
    <col min="11010" max="11010" width="4.42578125" customWidth="1"/>
    <col min="11011" max="11011" width="12.5703125" customWidth="1"/>
    <col min="11012" max="11012" width="14.85546875" customWidth="1"/>
    <col min="11013" max="11013" width="23.5703125" customWidth="1"/>
    <col min="11014" max="11014" width="16.140625" customWidth="1"/>
    <col min="11015" max="11015" width="15.5703125" customWidth="1"/>
    <col min="11016" max="11016" width="16.42578125" customWidth="1"/>
    <col min="11017" max="11017" width="15.7109375" customWidth="1"/>
    <col min="11019" max="11019" width="14.85546875" customWidth="1"/>
    <col min="11020" max="11020" width="25.28515625" customWidth="1"/>
    <col min="11021" max="11021" width="14.85546875" customWidth="1"/>
    <col min="11022" max="11022" width="11" customWidth="1"/>
    <col min="11023" max="11023" width="14.85546875" customWidth="1"/>
    <col min="11024" max="11024" width="47.7109375" customWidth="1"/>
    <col min="11025" max="11026" width="14.85546875" customWidth="1"/>
    <col min="11027" max="11027" width="12.140625" customWidth="1"/>
    <col min="11028" max="11029" width="14.85546875" customWidth="1"/>
    <col min="11030" max="11030" width="14.28515625" customWidth="1"/>
    <col min="11031" max="11031" width="14" customWidth="1"/>
    <col min="11032" max="11033" width="10.7109375" customWidth="1"/>
    <col min="11034" max="11034" width="11.5703125" customWidth="1"/>
    <col min="11035" max="11035" width="11.42578125" customWidth="1"/>
    <col min="11036" max="11037" width="10.7109375" customWidth="1"/>
    <col min="11038" max="11038" width="11.85546875" customWidth="1"/>
    <col min="11039" max="11039" width="14.5703125" customWidth="1"/>
    <col min="11040" max="11040" width="10.5703125" customWidth="1"/>
    <col min="11041" max="11041" width="11.85546875" customWidth="1"/>
    <col min="11042" max="11042" width="14.85546875" customWidth="1"/>
    <col min="11043" max="11263" width="15.28515625" customWidth="1"/>
    <col min="11264" max="11264" width="5.140625" customWidth="1"/>
    <col min="11265" max="11265" width="15.28515625" customWidth="1"/>
    <col min="11266" max="11266" width="4.42578125" customWidth="1"/>
    <col min="11267" max="11267" width="12.5703125" customWidth="1"/>
    <col min="11268" max="11268" width="14.85546875" customWidth="1"/>
    <col min="11269" max="11269" width="23.5703125" customWidth="1"/>
    <col min="11270" max="11270" width="16.140625" customWidth="1"/>
    <col min="11271" max="11271" width="15.5703125" customWidth="1"/>
    <col min="11272" max="11272" width="16.42578125" customWidth="1"/>
    <col min="11273" max="11273" width="15.7109375" customWidth="1"/>
    <col min="11275" max="11275" width="14.85546875" customWidth="1"/>
    <col min="11276" max="11276" width="25.28515625" customWidth="1"/>
    <col min="11277" max="11277" width="14.85546875" customWidth="1"/>
    <col min="11278" max="11278" width="11" customWidth="1"/>
    <col min="11279" max="11279" width="14.85546875" customWidth="1"/>
    <col min="11280" max="11280" width="47.7109375" customWidth="1"/>
    <col min="11281" max="11282" width="14.85546875" customWidth="1"/>
    <col min="11283" max="11283" width="12.140625" customWidth="1"/>
    <col min="11284" max="11285" width="14.85546875" customWidth="1"/>
    <col min="11286" max="11286" width="14.28515625" customWidth="1"/>
    <col min="11287" max="11287" width="14" customWidth="1"/>
    <col min="11288" max="11289" width="10.7109375" customWidth="1"/>
    <col min="11290" max="11290" width="11.5703125" customWidth="1"/>
    <col min="11291" max="11291" width="11.42578125" customWidth="1"/>
    <col min="11292" max="11293" width="10.7109375" customWidth="1"/>
    <col min="11294" max="11294" width="11.85546875" customWidth="1"/>
    <col min="11295" max="11295" width="14.5703125" customWidth="1"/>
    <col min="11296" max="11296" width="10.5703125" customWidth="1"/>
    <col min="11297" max="11297" width="11.85546875" customWidth="1"/>
    <col min="11298" max="11298" width="14.85546875" customWidth="1"/>
    <col min="11299" max="11519" width="15.28515625" customWidth="1"/>
    <col min="11520" max="11520" width="5.140625" customWidth="1"/>
    <col min="11521" max="11521" width="15.28515625" customWidth="1"/>
    <col min="11522" max="11522" width="4.42578125" customWidth="1"/>
    <col min="11523" max="11523" width="12.5703125" customWidth="1"/>
    <col min="11524" max="11524" width="14.85546875" customWidth="1"/>
    <col min="11525" max="11525" width="23.5703125" customWidth="1"/>
    <col min="11526" max="11526" width="16.140625" customWidth="1"/>
    <col min="11527" max="11527" width="15.5703125" customWidth="1"/>
    <col min="11528" max="11528" width="16.42578125" customWidth="1"/>
    <col min="11529" max="11529" width="15.7109375" customWidth="1"/>
    <col min="11531" max="11531" width="14.85546875" customWidth="1"/>
    <col min="11532" max="11532" width="25.28515625" customWidth="1"/>
    <col min="11533" max="11533" width="14.85546875" customWidth="1"/>
    <col min="11534" max="11534" width="11" customWidth="1"/>
    <col min="11535" max="11535" width="14.85546875" customWidth="1"/>
    <col min="11536" max="11536" width="47.7109375" customWidth="1"/>
    <col min="11537" max="11538" width="14.85546875" customWidth="1"/>
    <col min="11539" max="11539" width="12.140625" customWidth="1"/>
    <col min="11540" max="11541" width="14.85546875" customWidth="1"/>
    <col min="11542" max="11542" width="14.28515625" customWidth="1"/>
    <col min="11543" max="11543" width="14" customWidth="1"/>
    <col min="11544" max="11545" width="10.7109375" customWidth="1"/>
    <col min="11546" max="11546" width="11.5703125" customWidth="1"/>
    <col min="11547" max="11547" width="11.42578125" customWidth="1"/>
    <col min="11548" max="11549" width="10.7109375" customWidth="1"/>
    <col min="11550" max="11550" width="11.85546875" customWidth="1"/>
    <col min="11551" max="11551" width="14.5703125" customWidth="1"/>
    <col min="11552" max="11552" width="10.5703125" customWidth="1"/>
    <col min="11553" max="11553" width="11.85546875" customWidth="1"/>
    <col min="11554" max="11554" width="14.85546875" customWidth="1"/>
    <col min="11555" max="11775" width="15.28515625" customWidth="1"/>
    <col min="11776" max="11776" width="5.140625" customWidth="1"/>
    <col min="11777" max="11777" width="15.28515625" customWidth="1"/>
    <col min="11778" max="11778" width="4.42578125" customWidth="1"/>
    <col min="11779" max="11779" width="12.5703125" customWidth="1"/>
    <col min="11780" max="11780" width="14.85546875" customWidth="1"/>
    <col min="11781" max="11781" width="23.5703125" customWidth="1"/>
    <col min="11782" max="11782" width="16.140625" customWidth="1"/>
    <col min="11783" max="11783" width="15.5703125" customWidth="1"/>
    <col min="11784" max="11784" width="16.42578125" customWidth="1"/>
    <col min="11785" max="11785" width="15.7109375" customWidth="1"/>
    <col min="11787" max="11787" width="14.85546875" customWidth="1"/>
    <col min="11788" max="11788" width="25.28515625" customWidth="1"/>
    <col min="11789" max="11789" width="14.85546875" customWidth="1"/>
    <col min="11790" max="11790" width="11" customWidth="1"/>
    <col min="11791" max="11791" width="14.85546875" customWidth="1"/>
    <col min="11792" max="11792" width="47.7109375" customWidth="1"/>
    <col min="11793" max="11794" width="14.85546875" customWidth="1"/>
    <col min="11795" max="11795" width="12.140625" customWidth="1"/>
    <col min="11796" max="11797" width="14.85546875" customWidth="1"/>
    <col min="11798" max="11798" width="14.28515625" customWidth="1"/>
    <col min="11799" max="11799" width="14" customWidth="1"/>
    <col min="11800" max="11801" width="10.7109375" customWidth="1"/>
    <col min="11802" max="11802" width="11.5703125" customWidth="1"/>
    <col min="11803" max="11803" width="11.42578125" customWidth="1"/>
    <col min="11804" max="11805" width="10.7109375" customWidth="1"/>
    <col min="11806" max="11806" width="11.85546875" customWidth="1"/>
    <col min="11807" max="11807" width="14.5703125" customWidth="1"/>
    <col min="11808" max="11808" width="10.5703125" customWidth="1"/>
    <col min="11809" max="11809" width="11.85546875" customWidth="1"/>
    <col min="11810" max="11810" width="14.85546875" customWidth="1"/>
    <col min="11811" max="12031" width="15.28515625" customWidth="1"/>
    <col min="12032" max="12032" width="5.140625" customWidth="1"/>
    <col min="12033" max="12033" width="15.28515625" customWidth="1"/>
    <col min="12034" max="12034" width="4.42578125" customWidth="1"/>
    <col min="12035" max="12035" width="12.5703125" customWidth="1"/>
    <col min="12036" max="12036" width="14.85546875" customWidth="1"/>
    <col min="12037" max="12037" width="23.5703125" customWidth="1"/>
    <col min="12038" max="12038" width="16.140625" customWidth="1"/>
    <col min="12039" max="12039" width="15.5703125" customWidth="1"/>
    <col min="12040" max="12040" width="16.42578125" customWidth="1"/>
    <col min="12041" max="12041" width="15.7109375" customWidth="1"/>
    <col min="12043" max="12043" width="14.85546875" customWidth="1"/>
    <col min="12044" max="12044" width="25.28515625" customWidth="1"/>
    <col min="12045" max="12045" width="14.85546875" customWidth="1"/>
    <col min="12046" max="12046" width="11" customWidth="1"/>
    <col min="12047" max="12047" width="14.85546875" customWidth="1"/>
    <col min="12048" max="12048" width="47.7109375" customWidth="1"/>
    <col min="12049" max="12050" width="14.85546875" customWidth="1"/>
    <col min="12051" max="12051" width="12.140625" customWidth="1"/>
    <col min="12052" max="12053" width="14.85546875" customWidth="1"/>
    <col min="12054" max="12054" width="14.28515625" customWidth="1"/>
    <col min="12055" max="12055" width="14" customWidth="1"/>
    <col min="12056" max="12057" width="10.7109375" customWidth="1"/>
    <col min="12058" max="12058" width="11.5703125" customWidth="1"/>
    <col min="12059" max="12059" width="11.42578125" customWidth="1"/>
    <col min="12060" max="12061" width="10.7109375" customWidth="1"/>
    <col min="12062" max="12062" width="11.85546875" customWidth="1"/>
    <col min="12063" max="12063" width="14.5703125" customWidth="1"/>
    <col min="12064" max="12064" width="10.5703125" customWidth="1"/>
    <col min="12065" max="12065" width="11.85546875" customWidth="1"/>
    <col min="12066" max="12066" width="14.85546875" customWidth="1"/>
    <col min="12067" max="12287" width="15.28515625" customWidth="1"/>
    <col min="12288" max="12288" width="5.140625" customWidth="1"/>
    <col min="12289" max="12289" width="15.28515625" customWidth="1"/>
    <col min="12290" max="12290" width="4.42578125" customWidth="1"/>
    <col min="12291" max="12291" width="12.5703125" customWidth="1"/>
    <col min="12292" max="12292" width="14.85546875" customWidth="1"/>
    <col min="12293" max="12293" width="23.5703125" customWidth="1"/>
    <col min="12294" max="12294" width="16.140625" customWidth="1"/>
    <col min="12295" max="12295" width="15.5703125" customWidth="1"/>
    <col min="12296" max="12296" width="16.42578125" customWidth="1"/>
    <col min="12297" max="12297" width="15.7109375" customWidth="1"/>
    <col min="12299" max="12299" width="14.85546875" customWidth="1"/>
    <col min="12300" max="12300" width="25.28515625" customWidth="1"/>
    <col min="12301" max="12301" width="14.85546875" customWidth="1"/>
    <col min="12302" max="12302" width="11" customWidth="1"/>
    <col min="12303" max="12303" width="14.85546875" customWidth="1"/>
    <col min="12304" max="12304" width="47.7109375" customWidth="1"/>
    <col min="12305" max="12306" width="14.85546875" customWidth="1"/>
    <col min="12307" max="12307" width="12.140625" customWidth="1"/>
    <col min="12308" max="12309" width="14.85546875" customWidth="1"/>
    <col min="12310" max="12310" width="14.28515625" customWidth="1"/>
    <col min="12311" max="12311" width="14" customWidth="1"/>
    <col min="12312" max="12313" width="10.7109375" customWidth="1"/>
    <col min="12314" max="12314" width="11.5703125" customWidth="1"/>
    <col min="12315" max="12315" width="11.42578125" customWidth="1"/>
    <col min="12316" max="12317" width="10.7109375" customWidth="1"/>
    <col min="12318" max="12318" width="11.85546875" customWidth="1"/>
    <col min="12319" max="12319" width="14.5703125" customWidth="1"/>
    <col min="12320" max="12320" width="10.5703125" customWidth="1"/>
    <col min="12321" max="12321" width="11.85546875" customWidth="1"/>
    <col min="12322" max="12322" width="14.85546875" customWidth="1"/>
    <col min="12323" max="12543" width="15.28515625" customWidth="1"/>
    <col min="12544" max="12544" width="5.140625" customWidth="1"/>
    <col min="12545" max="12545" width="15.28515625" customWidth="1"/>
    <col min="12546" max="12546" width="4.42578125" customWidth="1"/>
    <col min="12547" max="12547" width="12.5703125" customWidth="1"/>
    <col min="12548" max="12548" width="14.85546875" customWidth="1"/>
    <col min="12549" max="12549" width="23.5703125" customWidth="1"/>
    <col min="12550" max="12550" width="16.140625" customWidth="1"/>
    <col min="12551" max="12551" width="15.5703125" customWidth="1"/>
    <col min="12552" max="12552" width="16.42578125" customWidth="1"/>
    <col min="12553" max="12553" width="15.7109375" customWidth="1"/>
    <col min="12555" max="12555" width="14.85546875" customWidth="1"/>
    <col min="12556" max="12556" width="25.28515625" customWidth="1"/>
    <col min="12557" max="12557" width="14.85546875" customWidth="1"/>
    <col min="12558" max="12558" width="11" customWidth="1"/>
    <col min="12559" max="12559" width="14.85546875" customWidth="1"/>
    <col min="12560" max="12560" width="47.7109375" customWidth="1"/>
    <col min="12561" max="12562" width="14.85546875" customWidth="1"/>
    <col min="12563" max="12563" width="12.140625" customWidth="1"/>
    <col min="12564" max="12565" width="14.85546875" customWidth="1"/>
    <col min="12566" max="12566" width="14.28515625" customWidth="1"/>
    <col min="12567" max="12567" width="14" customWidth="1"/>
    <col min="12568" max="12569" width="10.7109375" customWidth="1"/>
    <col min="12570" max="12570" width="11.5703125" customWidth="1"/>
    <col min="12571" max="12571" width="11.42578125" customWidth="1"/>
    <col min="12572" max="12573" width="10.7109375" customWidth="1"/>
    <col min="12574" max="12574" width="11.85546875" customWidth="1"/>
    <col min="12575" max="12575" width="14.5703125" customWidth="1"/>
    <col min="12576" max="12576" width="10.5703125" customWidth="1"/>
    <col min="12577" max="12577" width="11.85546875" customWidth="1"/>
    <col min="12578" max="12578" width="14.85546875" customWidth="1"/>
    <col min="12579" max="12799" width="15.28515625" customWidth="1"/>
    <col min="12800" max="12800" width="5.140625" customWidth="1"/>
    <col min="12801" max="12801" width="15.28515625" customWidth="1"/>
    <col min="12802" max="12802" width="4.42578125" customWidth="1"/>
    <col min="12803" max="12803" width="12.5703125" customWidth="1"/>
    <col min="12804" max="12804" width="14.85546875" customWidth="1"/>
    <col min="12805" max="12805" width="23.5703125" customWidth="1"/>
    <col min="12806" max="12806" width="16.140625" customWidth="1"/>
    <col min="12807" max="12807" width="15.5703125" customWidth="1"/>
    <col min="12808" max="12808" width="16.42578125" customWidth="1"/>
    <col min="12809" max="12809" width="15.7109375" customWidth="1"/>
    <col min="12811" max="12811" width="14.85546875" customWidth="1"/>
    <col min="12812" max="12812" width="25.28515625" customWidth="1"/>
    <col min="12813" max="12813" width="14.85546875" customWidth="1"/>
    <col min="12814" max="12814" width="11" customWidth="1"/>
    <col min="12815" max="12815" width="14.85546875" customWidth="1"/>
    <col min="12816" max="12816" width="47.7109375" customWidth="1"/>
    <col min="12817" max="12818" width="14.85546875" customWidth="1"/>
    <col min="12819" max="12819" width="12.140625" customWidth="1"/>
    <col min="12820" max="12821" width="14.85546875" customWidth="1"/>
    <col min="12822" max="12822" width="14.28515625" customWidth="1"/>
    <col min="12823" max="12823" width="14" customWidth="1"/>
    <col min="12824" max="12825" width="10.7109375" customWidth="1"/>
    <col min="12826" max="12826" width="11.5703125" customWidth="1"/>
    <col min="12827" max="12827" width="11.42578125" customWidth="1"/>
    <col min="12828" max="12829" width="10.7109375" customWidth="1"/>
    <col min="12830" max="12830" width="11.85546875" customWidth="1"/>
    <col min="12831" max="12831" width="14.5703125" customWidth="1"/>
    <col min="12832" max="12832" width="10.5703125" customWidth="1"/>
    <col min="12833" max="12833" width="11.85546875" customWidth="1"/>
    <col min="12834" max="12834" width="14.85546875" customWidth="1"/>
    <col min="12835" max="13055" width="15.28515625" customWidth="1"/>
    <col min="13056" max="13056" width="5.140625" customWidth="1"/>
    <col min="13057" max="13057" width="15.28515625" customWidth="1"/>
    <col min="13058" max="13058" width="4.42578125" customWidth="1"/>
    <col min="13059" max="13059" width="12.5703125" customWidth="1"/>
    <col min="13060" max="13060" width="14.85546875" customWidth="1"/>
    <col min="13061" max="13061" width="23.5703125" customWidth="1"/>
    <col min="13062" max="13062" width="16.140625" customWidth="1"/>
    <col min="13063" max="13063" width="15.5703125" customWidth="1"/>
    <col min="13064" max="13064" width="16.42578125" customWidth="1"/>
    <col min="13065" max="13065" width="15.7109375" customWidth="1"/>
    <col min="13067" max="13067" width="14.85546875" customWidth="1"/>
    <col min="13068" max="13068" width="25.28515625" customWidth="1"/>
    <col min="13069" max="13069" width="14.85546875" customWidth="1"/>
    <col min="13070" max="13070" width="11" customWidth="1"/>
    <col min="13071" max="13071" width="14.85546875" customWidth="1"/>
    <col min="13072" max="13072" width="47.7109375" customWidth="1"/>
    <col min="13073" max="13074" width="14.85546875" customWidth="1"/>
    <col min="13075" max="13075" width="12.140625" customWidth="1"/>
    <col min="13076" max="13077" width="14.85546875" customWidth="1"/>
    <col min="13078" max="13078" width="14.28515625" customWidth="1"/>
    <col min="13079" max="13079" width="14" customWidth="1"/>
    <col min="13080" max="13081" width="10.7109375" customWidth="1"/>
    <col min="13082" max="13082" width="11.5703125" customWidth="1"/>
    <col min="13083" max="13083" width="11.42578125" customWidth="1"/>
    <col min="13084" max="13085" width="10.7109375" customWidth="1"/>
    <col min="13086" max="13086" width="11.85546875" customWidth="1"/>
    <col min="13087" max="13087" width="14.5703125" customWidth="1"/>
    <col min="13088" max="13088" width="10.5703125" customWidth="1"/>
    <col min="13089" max="13089" width="11.85546875" customWidth="1"/>
    <col min="13090" max="13090" width="14.85546875" customWidth="1"/>
    <col min="13091" max="13311" width="15.28515625" customWidth="1"/>
    <col min="13312" max="13312" width="5.140625" customWidth="1"/>
    <col min="13313" max="13313" width="15.28515625" customWidth="1"/>
    <col min="13314" max="13314" width="4.42578125" customWidth="1"/>
    <col min="13315" max="13315" width="12.5703125" customWidth="1"/>
    <col min="13316" max="13316" width="14.85546875" customWidth="1"/>
    <col min="13317" max="13317" width="23.5703125" customWidth="1"/>
    <col min="13318" max="13318" width="16.140625" customWidth="1"/>
    <col min="13319" max="13319" width="15.5703125" customWidth="1"/>
    <col min="13320" max="13320" width="16.42578125" customWidth="1"/>
    <col min="13321" max="13321" width="15.7109375" customWidth="1"/>
    <col min="13323" max="13323" width="14.85546875" customWidth="1"/>
    <col min="13324" max="13324" width="25.28515625" customWidth="1"/>
    <col min="13325" max="13325" width="14.85546875" customWidth="1"/>
    <col min="13326" max="13326" width="11" customWidth="1"/>
    <col min="13327" max="13327" width="14.85546875" customWidth="1"/>
    <col min="13328" max="13328" width="47.7109375" customWidth="1"/>
    <col min="13329" max="13330" width="14.85546875" customWidth="1"/>
    <col min="13331" max="13331" width="12.140625" customWidth="1"/>
    <col min="13332" max="13333" width="14.85546875" customWidth="1"/>
    <col min="13334" max="13334" width="14.28515625" customWidth="1"/>
    <col min="13335" max="13335" width="14" customWidth="1"/>
    <col min="13336" max="13337" width="10.7109375" customWidth="1"/>
    <col min="13338" max="13338" width="11.5703125" customWidth="1"/>
    <col min="13339" max="13339" width="11.42578125" customWidth="1"/>
    <col min="13340" max="13341" width="10.7109375" customWidth="1"/>
    <col min="13342" max="13342" width="11.85546875" customWidth="1"/>
    <col min="13343" max="13343" width="14.5703125" customWidth="1"/>
    <col min="13344" max="13344" width="10.5703125" customWidth="1"/>
    <col min="13345" max="13345" width="11.85546875" customWidth="1"/>
    <col min="13346" max="13346" width="14.85546875" customWidth="1"/>
    <col min="13347" max="13567" width="15.28515625" customWidth="1"/>
    <col min="13568" max="13568" width="5.140625" customWidth="1"/>
    <col min="13569" max="13569" width="15.28515625" customWidth="1"/>
    <col min="13570" max="13570" width="4.42578125" customWidth="1"/>
    <col min="13571" max="13571" width="12.5703125" customWidth="1"/>
    <col min="13572" max="13572" width="14.85546875" customWidth="1"/>
    <col min="13573" max="13573" width="23.5703125" customWidth="1"/>
    <col min="13574" max="13574" width="16.140625" customWidth="1"/>
    <col min="13575" max="13575" width="15.5703125" customWidth="1"/>
    <col min="13576" max="13576" width="16.42578125" customWidth="1"/>
    <col min="13577" max="13577" width="15.7109375" customWidth="1"/>
    <col min="13579" max="13579" width="14.85546875" customWidth="1"/>
    <col min="13580" max="13580" width="25.28515625" customWidth="1"/>
    <col min="13581" max="13581" width="14.85546875" customWidth="1"/>
    <col min="13582" max="13582" width="11" customWidth="1"/>
    <col min="13583" max="13583" width="14.85546875" customWidth="1"/>
    <col min="13584" max="13584" width="47.7109375" customWidth="1"/>
    <col min="13585" max="13586" width="14.85546875" customWidth="1"/>
    <col min="13587" max="13587" width="12.140625" customWidth="1"/>
    <col min="13588" max="13589" width="14.85546875" customWidth="1"/>
    <col min="13590" max="13590" width="14.28515625" customWidth="1"/>
    <col min="13591" max="13591" width="14" customWidth="1"/>
    <col min="13592" max="13593" width="10.7109375" customWidth="1"/>
    <col min="13594" max="13594" width="11.5703125" customWidth="1"/>
    <col min="13595" max="13595" width="11.42578125" customWidth="1"/>
    <col min="13596" max="13597" width="10.7109375" customWidth="1"/>
    <col min="13598" max="13598" width="11.85546875" customWidth="1"/>
    <col min="13599" max="13599" width="14.5703125" customWidth="1"/>
    <col min="13600" max="13600" width="10.5703125" customWidth="1"/>
    <col min="13601" max="13601" width="11.85546875" customWidth="1"/>
    <col min="13602" max="13602" width="14.85546875" customWidth="1"/>
    <col min="13603" max="13823" width="15.28515625" customWidth="1"/>
    <col min="13824" max="13824" width="5.140625" customWidth="1"/>
    <col min="13825" max="13825" width="15.28515625" customWidth="1"/>
    <col min="13826" max="13826" width="4.42578125" customWidth="1"/>
    <col min="13827" max="13827" width="12.5703125" customWidth="1"/>
    <col min="13828" max="13828" width="14.85546875" customWidth="1"/>
    <col min="13829" max="13829" width="23.5703125" customWidth="1"/>
    <col min="13830" max="13830" width="16.140625" customWidth="1"/>
    <col min="13831" max="13831" width="15.5703125" customWidth="1"/>
    <col min="13832" max="13832" width="16.42578125" customWidth="1"/>
    <col min="13833" max="13833" width="15.7109375" customWidth="1"/>
    <col min="13835" max="13835" width="14.85546875" customWidth="1"/>
    <col min="13836" max="13836" width="25.28515625" customWidth="1"/>
    <col min="13837" max="13837" width="14.85546875" customWidth="1"/>
    <col min="13838" max="13838" width="11" customWidth="1"/>
    <col min="13839" max="13839" width="14.85546875" customWidth="1"/>
    <col min="13840" max="13840" width="47.7109375" customWidth="1"/>
    <col min="13841" max="13842" width="14.85546875" customWidth="1"/>
    <col min="13843" max="13843" width="12.140625" customWidth="1"/>
    <col min="13844" max="13845" width="14.85546875" customWidth="1"/>
    <col min="13846" max="13846" width="14.28515625" customWidth="1"/>
    <col min="13847" max="13847" width="14" customWidth="1"/>
    <col min="13848" max="13849" width="10.7109375" customWidth="1"/>
    <col min="13850" max="13850" width="11.5703125" customWidth="1"/>
    <col min="13851" max="13851" width="11.42578125" customWidth="1"/>
    <col min="13852" max="13853" width="10.7109375" customWidth="1"/>
    <col min="13854" max="13854" width="11.85546875" customWidth="1"/>
    <col min="13855" max="13855" width="14.5703125" customWidth="1"/>
    <col min="13856" max="13856" width="10.5703125" customWidth="1"/>
    <col min="13857" max="13857" width="11.85546875" customWidth="1"/>
    <col min="13858" max="13858" width="14.85546875" customWidth="1"/>
    <col min="13859" max="14079" width="15.28515625" customWidth="1"/>
    <col min="14080" max="14080" width="5.140625" customWidth="1"/>
    <col min="14081" max="14081" width="15.28515625" customWidth="1"/>
    <col min="14082" max="14082" width="4.42578125" customWidth="1"/>
    <col min="14083" max="14083" width="12.5703125" customWidth="1"/>
    <col min="14084" max="14084" width="14.85546875" customWidth="1"/>
    <col min="14085" max="14085" width="23.5703125" customWidth="1"/>
    <col min="14086" max="14086" width="16.140625" customWidth="1"/>
    <col min="14087" max="14087" width="15.5703125" customWidth="1"/>
    <col min="14088" max="14088" width="16.42578125" customWidth="1"/>
    <col min="14089" max="14089" width="15.7109375" customWidth="1"/>
    <col min="14091" max="14091" width="14.85546875" customWidth="1"/>
    <col min="14092" max="14092" width="25.28515625" customWidth="1"/>
    <col min="14093" max="14093" width="14.85546875" customWidth="1"/>
    <col min="14094" max="14094" width="11" customWidth="1"/>
    <col min="14095" max="14095" width="14.85546875" customWidth="1"/>
    <col min="14096" max="14096" width="47.7109375" customWidth="1"/>
    <col min="14097" max="14098" width="14.85546875" customWidth="1"/>
    <col min="14099" max="14099" width="12.140625" customWidth="1"/>
    <col min="14100" max="14101" width="14.85546875" customWidth="1"/>
    <col min="14102" max="14102" width="14.28515625" customWidth="1"/>
    <col min="14103" max="14103" width="14" customWidth="1"/>
    <col min="14104" max="14105" width="10.7109375" customWidth="1"/>
    <col min="14106" max="14106" width="11.5703125" customWidth="1"/>
    <col min="14107" max="14107" width="11.42578125" customWidth="1"/>
    <col min="14108" max="14109" width="10.7109375" customWidth="1"/>
    <col min="14110" max="14110" width="11.85546875" customWidth="1"/>
    <col min="14111" max="14111" width="14.5703125" customWidth="1"/>
    <col min="14112" max="14112" width="10.5703125" customWidth="1"/>
    <col min="14113" max="14113" width="11.85546875" customWidth="1"/>
    <col min="14114" max="14114" width="14.85546875" customWidth="1"/>
    <col min="14115" max="14335" width="15.28515625" customWidth="1"/>
    <col min="14336" max="14336" width="5.140625" customWidth="1"/>
    <col min="14337" max="14337" width="15.28515625" customWidth="1"/>
    <col min="14338" max="14338" width="4.42578125" customWidth="1"/>
    <col min="14339" max="14339" width="12.5703125" customWidth="1"/>
    <col min="14340" max="14340" width="14.85546875" customWidth="1"/>
    <col min="14341" max="14341" width="23.5703125" customWidth="1"/>
    <col min="14342" max="14342" width="16.140625" customWidth="1"/>
    <col min="14343" max="14343" width="15.5703125" customWidth="1"/>
    <col min="14344" max="14344" width="16.42578125" customWidth="1"/>
    <col min="14345" max="14345" width="15.7109375" customWidth="1"/>
    <col min="14347" max="14347" width="14.85546875" customWidth="1"/>
    <col min="14348" max="14348" width="25.28515625" customWidth="1"/>
    <col min="14349" max="14349" width="14.85546875" customWidth="1"/>
    <col min="14350" max="14350" width="11" customWidth="1"/>
    <col min="14351" max="14351" width="14.85546875" customWidth="1"/>
    <col min="14352" max="14352" width="47.7109375" customWidth="1"/>
    <col min="14353" max="14354" width="14.85546875" customWidth="1"/>
    <col min="14355" max="14355" width="12.140625" customWidth="1"/>
    <col min="14356" max="14357" width="14.85546875" customWidth="1"/>
    <col min="14358" max="14358" width="14.28515625" customWidth="1"/>
    <col min="14359" max="14359" width="14" customWidth="1"/>
    <col min="14360" max="14361" width="10.7109375" customWidth="1"/>
    <col min="14362" max="14362" width="11.5703125" customWidth="1"/>
    <col min="14363" max="14363" width="11.42578125" customWidth="1"/>
    <col min="14364" max="14365" width="10.7109375" customWidth="1"/>
    <col min="14366" max="14366" width="11.85546875" customWidth="1"/>
    <col min="14367" max="14367" width="14.5703125" customWidth="1"/>
    <col min="14368" max="14368" width="10.5703125" customWidth="1"/>
    <col min="14369" max="14369" width="11.85546875" customWidth="1"/>
    <col min="14370" max="14370" width="14.85546875" customWidth="1"/>
    <col min="14371" max="14591" width="15.28515625" customWidth="1"/>
    <col min="14592" max="14592" width="5.140625" customWidth="1"/>
    <col min="14593" max="14593" width="15.28515625" customWidth="1"/>
    <col min="14594" max="14594" width="4.42578125" customWidth="1"/>
    <col min="14595" max="14595" width="12.5703125" customWidth="1"/>
    <col min="14596" max="14596" width="14.85546875" customWidth="1"/>
    <col min="14597" max="14597" width="23.5703125" customWidth="1"/>
    <col min="14598" max="14598" width="16.140625" customWidth="1"/>
    <col min="14599" max="14599" width="15.5703125" customWidth="1"/>
    <col min="14600" max="14600" width="16.42578125" customWidth="1"/>
    <col min="14601" max="14601" width="15.7109375" customWidth="1"/>
    <col min="14603" max="14603" width="14.85546875" customWidth="1"/>
    <col min="14604" max="14604" width="25.28515625" customWidth="1"/>
    <col min="14605" max="14605" width="14.85546875" customWidth="1"/>
    <col min="14606" max="14606" width="11" customWidth="1"/>
    <col min="14607" max="14607" width="14.85546875" customWidth="1"/>
    <col min="14608" max="14608" width="47.7109375" customWidth="1"/>
    <col min="14609" max="14610" width="14.85546875" customWidth="1"/>
    <col min="14611" max="14611" width="12.140625" customWidth="1"/>
    <col min="14612" max="14613" width="14.85546875" customWidth="1"/>
    <col min="14614" max="14614" width="14.28515625" customWidth="1"/>
    <col min="14615" max="14615" width="14" customWidth="1"/>
    <col min="14616" max="14617" width="10.7109375" customWidth="1"/>
    <col min="14618" max="14618" width="11.5703125" customWidth="1"/>
    <col min="14619" max="14619" width="11.42578125" customWidth="1"/>
    <col min="14620" max="14621" width="10.7109375" customWidth="1"/>
    <col min="14622" max="14622" width="11.85546875" customWidth="1"/>
    <col min="14623" max="14623" width="14.5703125" customWidth="1"/>
    <col min="14624" max="14624" width="10.5703125" customWidth="1"/>
    <col min="14625" max="14625" width="11.85546875" customWidth="1"/>
    <col min="14626" max="14626" width="14.85546875" customWidth="1"/>
    <col min="14627" max="14847" width="15.28515625" customWidth="1"/>
    <col min="14848" max="14848" width="5.140625" customWidth="1"/>
    <col min="14849" max="14849" width="15.28515625" customWidth="1"/>
    <col min="14850" max="14850" width="4.42578125" customWidth="1"/>
    <col min="14851" max="14851" width="12.5703125" customWidth="1"/>
    <col min="14852" max="14852" width="14.85546875" customWidth="1"/>
    <col min="14853" max="14853" width="23.5703125" customWidth="1"/>
    <col min="14854" max="14854" width="16.140625" customWidth="1"/>
    <col min="14855" max="14855" width="15.5703125" customWidth="1"/>
    <col min="14856" max="14856" width="16.42578125" customWidth="1"/>
    <col min="14857" max="14857" width="15.7109375" customWidth="1"/>
    <col min="14859" max="14859" width="14.85546875" customWidth="1"/>
    <col min="14860" max="14860" width="25.28515625" customWidth="1"/>
    <col min="14861" max="14861" width="14.85546875" customWidth="1"/>
    <col min="14862" max="14862" width="11" customWidth="1"/>
    <col min="14863" max="14863" width="14.85546875" customWidth="1"/>
    <col min="14864" max="14864" width="47.7109375" customWidth="1"/>
    <col min="14865" max="14866" width="14.85546875" customWidth="1"/>
    <col min="14867" max="14867" width="12.140625" customWidth="1"/>
    <col min="14868" max="14869" width="14.85546875" customWidth="1"/>
    <col min="14870" max="14870" width="14.28515625" customWidth="1"/>
    <col min="14871" max="14871" width="14" customWidth="1"/>
    <col min="14872" max="14873" width="10.7109375" customWidth="1"/>
    <col min="14874" max="14874" width="11.5703125" customWidth="1"/>
    <col min="14875" max="14875" width="11.42578125" customWidth="1"/>
    <col min="14876" max="14877" width="10.7109375" customWidth="1"/>
    <col min="14878" max="14878" width="11.85546875" customWidth="1"/>
    <col min="14879" max="14879" width="14.5703125" customWidth="1"/>
    <col min="14880" max="14880" width="10.5703125" customWidth="1"/>
    <col min="14881" max="14881" width="11.85546875" customWidth="1"/>
    <col min="14882" max="14882" width="14.85546875" customWidth="1"/>
    <col min="14883" max="15103" width="15.28515625" customWidth="1"/>
    <col min="15104" max="15104" width="5.140625" customWidth="1"/>
    <col min="15105" max="15105" width="15.28515625" customWidth="1"/>
    <col min="15106" max="15106" width="4.42578125" customWidth="1"/>
    <col min="15107" max="15107" width="12.5703125" customWidth="1"/>
    <col min="15108" max="15108" width="14.85546875" customWidth="1"/>
    <col min="15109" max="15109" width="23.5703125" customWidth="1"/>
    <col min="15110" max="15110" width="16.140625" customWidth="1"/>
    <col min="15111" max="15111" width="15.5703125" customWidth="1"/>
    <col min="15112" max="15112" width="16.42578125" customWidth="1"/>
    <col min="15113" max="15113" width="15.7109375" customWidth="1"/>
    <col min="15115" max="15115" width="14.85546875" customWidth="1"/>
    <col min="15116" max="15116" width="25.28515625" customWidth="1"/>
    <col min="15117" max="15117" width="14.85546875" customWidth="1"/>
    <col min="15118" max="15118" width="11" customWidth="1"/>
    <col min="15119" max="15119" width="14.85546875" customWidth="1"/>
    <col min="15120" max="15120" width="47.7109375" customWidth="1"/>
    <col min="15121" max="15122" width="14.85546875" customWidth="1"/>
    <col min="15123" max="15123" width="12.140625" customWidth="1"/>
    <col min="15124" max="15125" width="14.85546875" customWidth="1"/>
    <col min="15126" max="15126" width="14.28515625" customWidth="1"/>
    <col min="15127" max="15127" width="14" customWidth="1"/>
    <col min="15128" max="15129" width="10.7109375" customWidth="1"/>
    <col min="15130" max="15130" width="11.5703125" customWidth="1"/>
    <col min="15131" max="15131" width="11.42578125" customWidth="1"/>
    <col min="15132" max="15133" width="10.7109375" customWidth="1"/>
    <col min="15134" max="15134" width="11.85546875" customWidth="1"/>
    <col min="15135" max="15135" width="14.5703125" customWidth="1"/>
    <col min="15136" max="15136" width="10.5703125" customWidth="1"/>
    <col min="15137" max="15137" width="11.85546875" customWidth="1"/>
    <col min="15138" max="15138" width="14.85546875" customWidth="1"/>
    <col min="15139" max="15359" width="15.28515625" customWidth="1"/>
    <col min="15360" max="15360" width="5.140625" customWidth="1"/>
    <col min="15361" max="15361" width="15.28515625" customWidth="1"/>
    <col min="15362" max="15362" width="4.42578125" customWidth="1"/>
    <col min="15363" max="15363" width="12.5703125" customWidth="1"/>
    <col min="15364" max="15364" width="14.85546875" customWidth="1"/>
    <col min="15365" max="15365" width="23.5703125" customWidth="1"/>
    <col min="15366" max="15366" width="16.140625" customWidth="1"/>
    <col min="15367" max="15367" width="15.5703125" customWidth="1"/>
    <col min="15368" max="15368" width="16.42578125" customWidth="1"/>
    <col min="15369" max="15369" width="15.7109375" customWidth="1"/>
    <col min="15371" max="15371" width="14.85546875" customWidth="1"/>
    <col min="15372" max="15372" width="25.28515625" customWidth="1"/>
    <col min="15373" max="15373" width="14.85546875" customWidth="1"/>
    <col min="15374" max="15374" width="11" customWidth="1"/>
    <col min="15375" max="15375" width="14.85546875" customWidth="1"/>
    <col min="15376" max="15376" width="47.7109375" customWidth="1"/>
    <col min="15377" max="15378" width="14.85546875" customWidth="1"/>
    <col min="15379" max="15379" width="12.140625" customWidth="1"/>
    <col min="15380" max="15381" width="14.85546875" customWidth="1"/>
    <col min="15382" max="15382" width="14.28515625" customWidth="1"/>
    <col min="15383" max="15383" width="14" customWidth="1"/>
    <col min="15384" max="15385" width="10.7109375" customWidth="1"/>
    <col min="15386" max="15386" width="11.5703125" customWidth="1"/>
    <col min="15387" max="15387" width="11.42578125" customWidth="1"/>
    <col min="15388" max="15389" width="10.7109375" customWidth="1"/>
    <col min="15390" max="15390" width="11.85546875" customWidth="1"/>
    <col min="15391" max="15391" width="14.5703125" customWidth="1"/>
    <col min="15392" max="15392" width="10.5703125" customWidth="1"/>
    <col min="15393" max="15393" width="11.85546875" customWidth="1"/>
    <col min="15394" max="15394" width="14.85546875" customWidth="1"/>
    <col min="15395" max="15615" width="15.28515625" customWidth="1"/>
    <col min="15616" max="15616" width="5.140625" customWidth="1"/>
    <col min="15617" max="15617" width="15.28515625" customWidth="1"/>
    <col min="15618" max="15618" width="4.42578125" customWidth="1"/>
    <col min="15619" max="15619" width="12.5703125" customWidth="1"/>
    <col min="15620" max="15620" width="14.85546875" customWidth="1"/>
    <col min="15621" max="15621" width="23.5703125" customWidth="1"/>
    <col min="15622" max="15622" width="16.140625" customWidth="1"/>
    <col min="15623" max="15623" width="15.5703125" customWidth="1"/>
    <col min="15624" max="15624" width="16.42578125" customWidth="1"/>
    <col min="15625" max="15625" width="15.7109375" customWidth="1"/>
    <col min="15627" max="15627" width="14.85546875" customWidth="1"/>
    <col min="15628" max="15628" width="25.28515625" customWidth="1"/>
    <col min="15629" max="15629" width="14.85546875" customWidth="1"/>
    <col min="15630" max="15630" width="11" customWidth="1"/>
    <col min="15631" max="15631" width="14.85546875" customWidth="1"/>
    <col min="15632" max="15632" width="47.7109375" customWidth="1"/>
    <col min="15633" max="15634" width="14.85546875" customWidth="1"/>
    <col min="15635" max="15635" width="12.140625" customWidth="1"/>
    <col min="15636" max="15637" width="14.85546875" customWidth="1"/>
    <col min="15638" max="15638" width="14.28515625" customWidth="1"/>
    <col min="15639" max="15639" width="14" customWidth="1"/>
    <col min="15640" max="15641" width="10.7109375" customWidth="1"/>
    <col min="15642" max="15642" width="11.5703125" customWidth="1"/>
    <col min="15643" max="15643" width="11.42578125" customWidth="1"/>
    <col min="15644" max="15645" width="10.7109375" customWidth="1"/>
    <col min="15646" max="15646" width="11.85546875" customWidth="1"/>
    <col min="15647" max="15647" width="14.5703125" customWidth="1"/>
    <col min="15648" max="15648" width="10.5703125" customWidth="1"/>
    <col min="15649" max="15649" width="11.85546875" customWidth="1"/>
    <col min="15650" max="15650" width="14.85546875" customWidth="1"/>
    <col min="15651" max="15871" width="15.28515625" customWidth="1"/>
    <col min="15872" max="15872" width="5.140625" customWidth="1"/>
    <col min="15873" max="15873" width="15.28515625" customWidth="1"/>
    <col min="15874" max="15874" width="4.42578125" customWidth="1"/>
    <col min="15875" max="15875" width="12.5703125" customWidth="1"/>
    <col min="15876" max="15876" width="14.85546875" customWidth="1"/>
    <col min="15877" max="15877" width="23.5703125" customWidth="1"/>
    <col min="15878" max="15878" width="16.140625" customWidth="1"/>
    <col min="15879" max="15879" width="15.5703125" customWidth="1"/>
    <col min="15880" max="15880" width="16.42578125" customWidth="1"/>
    <col min="15881" max="15881" width="15.7109375" customWidth="1"/>
    <col min="15883" max="15883" width="14.85546875" customWidth="1"/>
    <col min="15884" max="15884" width="25.28515625" customWidth="1"/>
    <col min="15885" max="15885" width="14.85546875" customWidth="1"/>
    <col min="15886" max="15886" width="11" customWidth="1"/>
    <col min="15887" max="15887" width="14.85546875" customWidth="1"/>
    <col min="15888" max="15888" width="47.7109375" customWidth="1"/>
    <col min="15889" max="15890" width="14.85546875" customWidth="1"/>
    <col min="15891" max="15891" width="12.140625" customWidth="1"/>
    <col min="15892" max="15893" width="14.85546875" customWidth="1"/>
    <col min="15894" max="15894" width="14.28515625" customWidth="1"/>
    <col min="15895" max="15895" width="14" customWidth="1"/>
    <col min="15896" max="15897" width="10.7109375" customWidth="1"/>
    <col min="15898" max="15898" width="11.5703125" customWidth="1"/>
    <col min="15899" max="15899" width="11.42578125" customWidth="1"/>
    <col min="15900" max="15901" width="10.7109375" customWidth="1"/>
    <col min="15902" max="15902" width="11.85546875" customWidth="1"/>
    <col min="15903" max="15903" width="14.5703125" customWidth="1"/>
    <col min="15904" max="15904" width="10.5703125" customWidth="1"/>
    <col min="15905" max="15905" width="11.85546875" customWidth="1"/>
    <col min="15906" max="15906" width="14.85546875" customWidth="1"/>
    <col min="15907" max="16127" width="15.28515625" customWidth="1"/>
    <col min="16128" max="16128" width="5.140625" customWidth="1"/>
    <col min="16129" max="16129" width="15.28515625" customWidth="1"/>
    <col min="16130" max="16130" width="4.42578125" customWidth="1"/>
    <col min="16131" max="16131" width="12.5703125" customWidth="1"/>
    <col min="16132" max="16132" width="14.85546875" customWidth="1"/>
    <col min="16133" max="16133" width="23.5703125" customWidth="1"/>
    <col min="16134" max="16134" width="16.140625" customWidth="1"/>
    <col min="16135" max="16135" width="15.5703125" customWidth="1"/>
    <col min="16136" max="16136" width="16.42578125" customWidth="1"/>
    <col min="16137" max="16137" width="15.7109375" customWidth="1"/>
    <col min="16139" max="16139" width="14.85546875" customWidth="1"/>
    <col min="16140" max="16140" width="25.28515625" customWidth="1"/>
    <col min="16141" max="16141" width="14.85546875" customWidth="1"/>
    <col min="16142" max="16142" width="11" customWidth="1"/>
    <col min="16143" max="16143" width="14.85546875" customWidth="1"/>
    <col min="16144" max="16144" width="47.7109375" customWidth="1"/>
    <col min="16145" max="16146" width="14.85546875" customWidth="1"/>
    <col min="16147" max="16147" width="12.140625" customWidth="1"/>
    <col min="16148" max="16149" width="14.85546875" customWidth="1"/>
    <col min="16150" max="16150" width="14.28515625" customWidth="1"/>
    <col min="16151" max="16151" width="14" customWidth="1"/>
    <col min="16152" max="16153" width="10.7109375" customWidth="1"/>
    <col min="16154" max="16154" width="11.5703125" customWidth="1"/>
    <col min="16155" max="16155" width="11.42578125" customWidth="1"/>
    <col min="16156" max="16157" width="10.7109375" customWidth="1"/>
    <col min="16158" max="16158" width="11.85546875" customWidth="1"/>
    <col min="16159" max="16159" width="14.5703125" customWidth="1"/>
    <col min="16160" max="16160" width="10.5703125" customWidth="1"/>
    <col min="16161" max="16161" width="11.85546875" customWidth="1"/>
    <col min="16162" max="16162" width="14.85546875" customWidth="1"/>
    <col min="16163" max="16384" width="15.28515625" customWidth="1"/>
  </cols>
  <sheetData>
    <row r="1" spans="1:39" ht="30" customHeight="1" x14ac:dyDescent="0.25">
      <c r="V1" s="942"/>
      <c r="W1" s="1"/>
      <c r="X1" s="1"/>
      <c r="Y1" s="1"/>
      <c r="Z1" s="1"/>
      <c r="AA1" s="1"/>
      <c r="AC1" s="1"/>
      <c r="AG1" s="11" t="s">
        <v>0</v>
      </c>
      <c r="AK1" s="578"/>
    </row>
    <row r="2" spans="1:39" ht="30" customHeight="1" thickBot="1" x14ac:dyDescent="0.35">
      <c r="A2" s="1279" t="s">
        <v>1</v>
      </c>
      <c r="B2" s="1279"/>
      <c r="C2" s="1279" t="s">
        <v>165</v>
      </c>
      <c r="D2" s="1279"/>
      <c r="E2" s="1279"/>
      <c r="F2" s="1279"/>
      <c r="G2" s="1279"/>
      <c r="H2" s="1279"/>
      <c r="I2" s="1279"/>
      <c r="J2" s="1279"/>
      <c r="K2" s="1279"/>
      <c r="L2" s="1279"/>
      <c r="M2" s="1279"/>
      <c r="N2" s="1279"/>
      <c r="O2" s="2"/>
      <c r="P2" s="2"/>
      <c r="Q2" s="2"/>
      <c r="R2" s="2"/>
      <c r="S2" s="2"/>
      <c r="T2" s="2"/>
      <c r="U2" s="2"/>
      <c r="V2" s="2"/>
      <c r="W2" s="2"/>
      <c r="X2" s="2"/>
      <c r="Y2" s="2"/>
      <c r="Z2" s="2"/>
      <c r="AA2" s="2"/>
      <c r="AB2" s="2"/>
      <c r="AC2" s="2"/>
      <c r="AD2" s="2"/>
      <c r="AE2" s="2"/>
      <c r="AF2" s="2"/>
      <c r="AG2" s="614">
        <v>44020</v>
      </c>
      <c r="AH2" s="1448"/>
      <c r="AI2" s="1448"/>
      <c r="AJ2" s="940"/>
      <c r="AK2" s="940"/>
      <c r="AL2" s="940"/>
      <c r="AM2" s="940"/>
    </row>
    <row r="3" spans="1:39" ht="27" customHeight="1" thickBot="1" x14ac:dyDescent="0.4">
      <c r="A3" s="4"/>
      <c r="B3" s="4"/>
      <c r="C3" s="5"/>
      <c r="D3" s="5"/>
      <c r="E3" s="943"/>
      <c r="F3" s="944"/>
      <c r="G3" s="5"/>
      <c r="H3" s="5"/>
      <c r="I3" s="5"/>
      <c r="J3" s="944"/>
      <c r="K3" s="944"/>
      <c r="L3" s="1454" t="s">
        <v>279</v>
      </c>
      <c r="M3" s="1455"/>
      <c r="N3" s="1455"/>
      <c r="O3" s="1455"/>
      <c r="P3" s="1455"/>
      <c r="Q3" s="1455"/>
      <c r="R3" s="1455"/>
      <c r="S3" s="1455"/>
      <c r="T3" s="1455"/>
      <c r="U3" s="1455"/>
      <c r="V3" s="1455"/>
      <c r="W3" s="1456"/>
      <c r="X3" s="1449" t="s">
        <v>289</v>
      </c>
      <c r="Y3" s="1450"/>
      <c r="Z3" s="1450"/>
      <c r="AA3" s="1451" t="s">
        <v>5</v>
      </c>
      <c r="AB3" s="1452"/>
      <c r="AC3" s="1453"/>
      <c r="AD3" s="1451" t="s">
        <v>127</v>
      </c>
      <c r="AE3" s="1452"/>
      <c r="AF3" s="1453"/>
      <c r="AG3" s="1451" t="s">
        <v>276</v>
      </c>
      <c r="AH3" s="1452"/>
      <c r="AI3" s="1453"/>
      <c r="AJ3" s="1457" t="s">
        <v>133</v>
      </c>
      <c r="AK3" s="1457"/>
      <c r="AL3" s="1458"/>
      <c r="AM3" s="945"/>
    </row>
    <row r="4" spans="1:39" ht="81" customHeight="1" thickBot="1" x14ac:dyDescent="0.3">
      <c r="A4" s="74" t="s">
        <v>6</v>
      </c>
      <c r="B4" s="75"/>
      <c r="C4" s="946" t="s">
        <v>7</v>
      </c>
      <c r="D4" s="946" t="s">
        <v>8</v>
      </c>
      <c r="E4" s="947" t="s">
        <v>9</v>
      </c>
      <c r="F4" s="75" t="s">
        <v>10</v>
      </c>
      <c r="G4" s="946" t="s">
        <v>280</v>
      </c>
      <c r="H4" s="947" t="s">
        <v>298</v>
      </c>
      <c r="I4" s="947" t="s">
        <v>12</v>
      </c>
      <c r="J4" s="948" t="s">
        <v>281</v>
      </c>
      <c r="K4" s="948" t="s">
        <v>282</v>
      </c>
      <c r="L4" s="949" t="s">
        <v>283</v>
      </c>
      <c r="M4" s="949" t="s">
        <v>265</v>
      </c>
      <c r="N4" s="949" t="s">
        <v>266</v>
      </c>
      <c r="O4" s="949" t="s">
        <v>267</v>
      </c>
      <c r="P4" s="949" t="s">
        <v>268</v>
      </c>
      <c r="Q4" s="57" t="s">
        <v>269</v>
      </c>
      <c r="R4" s="948" t="s">
        <v>284</v>
      </c>
      <c r="S4" s="950" t="s">
        <v>285</v>
      </c>
      <c r="T4" s="949" t="s">
        <v>301</v>
      </c>
      <c r="U4" s="949" t="s">
        <v>286</v>
      </c>
      <c r="V4" s="951" t="s">
        <v>287</v>
      </c>
      <c r="W4" s="952" t="s">
        <v>288</v>
      </c>
      <c r="X4" s="953" t="s">
        <v>290</v>
      </c>
      <c r="Y4" s="954" t="s">
        <v>291</v>
      </c>
      <c r="Z4" s="955" t="s">
        <v>270</v>
      </c>
      <c r="AA4" s="956" t="s">
        <v>292</v>
      </c>
      <c r="AB4" s="1039" t="s">
        <v>24</v>
      </c>
      <c r="AC4" s="958" t="s">
        <v>25</v>
      </c>
      <c r="AD4" s="960" t="s">
        <v>128</v>
      </c>
      <c r="AE4" s="1039" t="s">
        <v>129</v>
      </c>
      <c r="AF4" s="962" t="s">
        <v>25</v>
      </c>
      <c r="AG4" s="963" t="s">
        <v>277</v>
      </c>
      <c r="AH4" s="1039" t="s">
        <v>278</v>
      </c>
      <c r="AI4" s="963" t="s">
        <v>293</v>
      </c>
      <c r="AJ4" s="616" t="s">
        <v>294</v>
      </c>
      <c r="AK4" s="964" t="s">
        <v>295</v>
      </c>
      <c r="AL4" s="964" t="s">
        <v>296</v>
      </c>
      <c r="AM4" s="959" t="s">
        <v>271</v>
      </c>
    </row>
    <row r="5" spans="1:39" ht="21.75" customHeight="1" thickBot="1" x14ac:dyDescent="0.3">
      <c r="A5" s="75"/>
      <c r="B5" s="75"/>
      <c r="C5" s="994"/>
      <c r="D5" s="994"/>
      <c r="E5" s="995"/>
      <c r="F5" s="996"/>
      <c r="G5" s="996"/>
      <c r="H5" s="995"/>
      <c r="I5" s="997"/>
      <c r="J5" s="997"/>
      <c r="K5" s="997"/>
      <c r="L5" s="997"/>
      <c r="M5" s="997"/>
      <c r="N5" s="997"/>
      <c r="O5" s="997"/>
      <c r="P5" s="997"/>
      <c r="Q5" s="997"/>
      <c r="R5" s="997"/>
      <c r="S5" s="995"/>
      <c r="T5" s="998"/>
      <c r="U5" s="998"/>
      <c r="V5" s="980">
        <v>25473000</v>
      </c>
      <c r="W5" s="1023">
        <v>26803000</v>
      </c>
      <c r="X5" s="998"/>
      <c r="Y5" s="998"/>
      <c r="Z5" s="998"/>
      <c r="AA5" s="978"/>
      <c r="AB5" s="980">
        <v>25473000</v>
      </c>
      <c r="AC5" s="1264"/>
      <c r="AD5" s="1265"/>
      <c r="AE5" s="980">
        <v>26803000</v>
      </c>
      <c r="AF5" s="1266">
        <f>AF27</f>
        <v>0</v>
      </c>
      <c r="AG5" s="1267">
        <f>AG27</f>
        <v>0</v>
      </c>
      <c r="AH5" s="980">
        <v>26803000</v>
      </c>
      <c r="AI5" s="1267">
        <f>AI27</f>
        <v>0</v>
      </c>
      <c r="AJ5" s="1266">
        <f t="shared" ref="AJ5:AL5" si="0">AJ27</f>
        <v>0</v>
      </c>
      <c r="AK5" s="1266">
        <f t="shared" si="0"/>
        <v>79029000</v>
      </c>
      <c r="AL5" s="1266">
        <f t="shared" si="0"/>
        <v>-79029000</v>
      </c>
      <c r="AM5" s="999"/>
    </row>
    <row r="6" spans="1:39" ht="33" customHeight="1" thickBot="1" x14ac:dyDescent="0.35">
      <c r="A6" s="1435" t="s">
        <v>303</v>
      </c>
      <c r="B6" s="1274"/>
      <c r="C6" s="1438" t="s">
        <v>126</v>
      </c>
      <c r="D6" s="1441" t="s">
        <v>174</v>
      </c>
      <c r="E6" s="1444" t="s">
        <v>29</v>
      </c>
      <c r="F6" s="1446" t="s">
        <v>130</v>
      </c>
      <c r="G6" s="1074">
        <v>9288000</v>
      </c>
      <c r="H6" s="1075"/>
      <c r="I6" s="1076" t="s">
        <v>58</v>
      </c>
      <c r="J6" s="1077">
        <v>6781400</v>
      </c>
      <c r="K6" s="1077">
        <v>6728442.8799999999</v>
      </c>
      <c r="L6" s="1078">
        <v>9388000</v>
      </c>
      <c r="M6" s="1078"/>
      <c r="N6" s="1078"/>
      <c r="O6" s="1078">
        <v>170000</v>
      </c>
      <c r="P6" s="1078">
        <v>1370000</v>
      </c>
      <c r="Q6" s="1078">
        <f>L6+N6+O6-P6</f>
        <v>8188000</v>
      </c>
      <c r="R6" s="1079">
        <v>2398953.46</v>
      </c>
      <c r="S6" s="1079"/>
      <c r="T6" s="1026">
        <f>Q6-R6</f>
        <v>5789046.54</v>
      </c>
      <c r="U6" s="1026">
        <f t="shared" ref="U6:U11" si="1">Q6-S6</f>
        <v>8188000</v>
      </c>
      <c r="V6" s="1080">
        <v>9313000</v>
      </c>
      <c r="W6" s="1081">
        <v>10248000</v>
      </c>
      <c r="X6" s="1027"/>
      <c r="Y6" s="1028">
        <f>X6+AA6</f>
        <v>0</v>
      </c>
      <c r="Z6" s="1029">
        <f>X6+AB6</f>
        <v>9313000</v>
      </c>
      <c r="AA6" s="1082"/>
      <c r="AB6" s="965">
        <v>9313000</v>
      </c>
      <c r="AC6" s="1083"/>
      <c r="AD6" s="1084"/>
      <c r="AE6" s="965">
        <v>10248000</v>
      </c>
      <c r="AF6" s="1084"/>
      <c r="AG6" s="1085"/>
      <c r="AH6" s="965">
        <v>10248000</v>
      </c>
      <c r="AI6" s="1083"/>
      <c r="AJ6" s="1085">
        <f t="shared" ref="AJ6:AK8" si="2">AA6+AD6+AG6</f>
        <v>0</v>
      </c>
      <c r="AK6" s="1085">
        <f t="shared" si="2"/>
        <v>29809000</v>
      </c>
      <c r="AL6" s="1085">
        <f>AJ6-AK6</f>
        <v>-29809000</v>
      </c>
      <c r="AM6" s="1086"/>
    </row>
    <row r="7" spans="1:39" ht="34.5" customHeight="1" thickBot="1" x14ac:dyDescent="0.35">
      <c r="A7" s="1436"/>
      <c r="B7" s="1275"/>
      <c r="C7" s="1439"/>
      <c r="D7" s="1442"/>
      <c r="E7" s="1444"/>
      <c r="F7" s="1447"/>
      <c r="G7" s="1087">
        <v>1510000</v>
      </c>
      <c r="H7" s="1088"/>
      <c r="I7" s="1076" t="s">
        <v>59</v>
      </c>
      <c r="J7" s="1089">
        <v>990000</v>
      </c>
      <c r="K7" s="1089">
        <v>881060.56</v>
      </c>
      <c r="L7" s="1090">
        <v>1510000</v>
      </c>
      <c r="M7" s="1090"/>
      <c r="N7" s="1090"/>
      <c r="O7" s="1090"/>
      <c r="P7" s="1090">
        <v>160000</v>
      </c>
      <c r="Q7" s="1091">
        <f>L7+N7+O7-P7</f>
        <v>1350000</v>
      </c>
      <c r="R7" s="1092">
        <v>70567.399999999994</v>
      </c>
      <c r="S7" s="1092"/>
      <c r="T7" s="1026">
        <f t="shared" ref="T7:T27" si="3">Q7-R7</f>
        <v>1279432.6000000001</v>
      </c>
      <c r="U7" s="1093">
        <f t="shared" si="1"/>
        <v>1350000</v>
      </c>
      <c r="V7" s="1094">
        <v>1510000</v>
      </c>
      <c r="W7" s="1095">
        <v>1510000</v>
      </c>
      <c r="X7" s="1027"/>
      <c r="Y7" s="1028">
        <f>X7+AA7</f>
        <v>0</v>
      </c>
      <c r="Z7" s="1029">
        <f>X7+AB7</f>
        <v>1510000</v>
      </c>
      <c r="AA7" s="1096"/>
      <c r="AB7" s="966">
        <v>1510000</v>
      </c>
      <c r="AC7" s="1083"/>
      <c r="AD7" s="1084"/>
      <c r="AE7" s="966">
        <v>1510000</v>
      </c>
      <c r="AF7" s="1084"/>
      <c r="AG7" s="1085"/>
      <c r="AH7" s="966">
        <v>1510000</v>
      </c>
      <c r="AI7" s="1083"/>
      <c r="AJ7" s="1085">
        <f t="shared" si="2"/>
        <v>0</v>
      </c>
      <c r="AK7" s="1085">
        <f t="shared" si="2"/>
        <v>4530000</v>
      </c>
      <c r="AL7" s="1085">
        <f t="shared" ref="AL7:AL11" si="4">AJ7-AK7</f>
        <v>-4530000</v>
      </c>
      <c r="AM7" s="1086"/>
    </row>
    <row r="8" spans="1:39" ht="20.25" customHeight="1" thickBot="1" x14ac:dyDescent="0.35">
      <c r="A8" s="1437"/>
      <c r="B8" s="1276"/>
      <c r="C8" s="1440"/>
      <c r="D8" s="1443"/>
      <c r="E8" s="1445"/>
      <c r="F8" s="987" t="s">
        <v>42</v>
      </c>
      <c r="G8" s="1097">
        <f>SUM(G6:G7)</f>
        <v>10798000</v>
      </c>
      <c r="H8" s="1098"/>
      <c r="I8" s="1099" t="s">
        <v>42</v>
      </c>
      <c r="J8" s="1100">
        <f>J6+J7</f>
        <v>7771400</v>
      </c>
      <c r="K8" s="1100">
        <f>K6+K7</f>
        <v>7609503.4399999995</v>
      </c>
      <c r="L8" s="1100">
        <f>L6+L7</f>
        <v>10898000</v>
      </c>
      <c r="M8" s="1100"/>
      <c r="N8" s="1100">
        <f t="shared" ref="N8:Q8" si="5">N6+N7</f>
        <v>0</v>
      </c>
      <c r="O8" s="1100">
        <f t="shared" si="5"/>
        <v>170000</v>
      </c>
      <c r="P8" s="1100">
        <f t="shared" si="5"/>
        <v>1530000</v>
      </c>
      <c r="Q8" s="1100">
        <f t="shared" si="5"/>
        <v>9538000</v>
      </c>
      <c r="R8" s="1101">
        <f>R6+R7</f>
        <v>2469520.86</v>
      </c>
      <c r="S8" s="1101">
        <f t="shared" ref="S8:AI8" si="6">S6+S7</f>
        <v>0</v>
      </c>
      <c r="T8" s="1101">
        <f t="shared" si="3"/>
        <v>7068479.1400000006</v>
      </c>
      <c r="U8" s="1101">
        <f t="shared" si="1"/>
        <v>9538000</v>
      </c>
      <c r="V8" s="1100">
        <f t="shared" si="6"/>
        <v>10823000</v>
      </c>
      <c r="W8" s="1102">
        <f t="shared" si="6"/>
        <v>11758000</v>
      </c>
      <c r="X8" s="1103">
        <f t="shared" si="6"/>
        <v>0</v>
      </c>
      <c r="Y8" s="1104">
        <f>X8+AA8</f>
        <v>0</v>
      </c>
      <c r="Z8" s="1105">
        <f>X8+AB8</f>
        <v>10823000</v>
      </c>
      <c r="AA8" s="1106">
        <f t="shared" si="6"/>
        <v>0</v>
      </c>
      <c r="AB8" s="1100">
        <f t="shared" ref="AB8" si="7">AB6+AB7</f>
        <v>10823000</v>
      </c>
      <c r="AC8" s="1107">
        <f t="shared" si="6"/>
        <v>0</v>
      </c>
      <c r="AD8" s="1101">
        <f t="shared" si="6"/>
        <v>0</v>
      </c>
      <c r="AE8" s="1100">
        <f t="shared" ref="AE8" si="8">AE6+AE7</f>
        <v>11758000</v>
      </c>
      <c r="AF8" s="1101">
        <f t="shared" si="6"/>
        <v>0</v>
      </c>
      <c r="AG8" s="1101">
        <f t="shared" si="6"/>
        <v>0</v>
      </c>
      <c r="AH8" s="1100">
        <f t="shared" si="6"/>
        <v>11758000</v>
      </c>
      <c r="AI8" s="1107">
        <f t="shared" si="6"/>
        <v>0</v>
      </c>
      <c r="AJ8" s="1101">
        <f t="shared" si="2"/>
        <v>0</v>
      </c>
      <c r="AK8" s="1101">
        <f t="shared" si="2"/>
        <v>34339000</v>
      </c>
      <c r="AL8" s="1101">
        <f t="shared" si="4"/>
        <v>-34339000</v>
      </c>
      <c r="AM8" s="1108"/>
    </row>
    <row r="9" spans="1:39" ht="20.25" customHeight="1" thickBot="1" x14ac:dyDescent="0.35">
      <c r="A9" s="40"/>
      <c r="B9" s="40"/>
      <c r="C9" s="1063"/>
      <c r="D9" s="994"/>
      <c r="E9" s="1024"/>
      <c r="F9" s="1025"/>
      <c r="G9" s="1109"/>
      <c r="H9" s="1110"/>
      <c r="I9" s="1111"/>
      <c r="J9" s="1112"/>
      <c r="K9" s="1112"/>
      <c r="L9" s="1112"/>
      <c r="M9" s="1112"/>
      <c r="N9" s="1112"/>
      <c r="O9" s="1112"/>
      <c r="P9" s="1112"/>
      <c r="Q9" s="1112"/>
      <c r="R9" s="1113"/>
      <c r="S9" s="1113"/>
      <c r="T9" s="1114">
        <f t="shared" si="3"/>
        <v>0</v>
      </c>
      <c r="U9" s="1115">
        <f t="shared" si="1"/>
        <v>0</v>
      </c>
      <c r="V9" s="1112"/>
      <c r="W9" s="1116"/>
      <c r="X9" s="1117"/>
      <c r="Y9" s="1118"/>
      <c r="Z9" s="1119"/>
      <c r="AA9" s="1120"/>
      <c r="AB9" s="1112"/>
      <c r="AC9" s="1115"/>
      <c r="AD9" s="1113"/>
      <c r="AE9" s="1112"/>
      <c r="AF9" s="1113"/>
      <c r="AG9" s="1120"/>
      <c r="AH9" s="1112"/>
      <c r="AI9" s="1115"/>
      <c r="AJ9" s="1120"/>
      <c r="AK9" s="1120"/>
      <c r="AL9" s="1120"/>
      <c r="AM9" s="1121"/>
    </row>
    <row r="10" spans="1:39" ht="37.5" customHeight="1" thickBot="1" x14ac:dyDescent="0.35">
      <c r="A10" s="43" t="s">
        <v>304</v>
      </c>
      <c r="B10" s="43"/>
      <c r="C10" s="1064" t="s">
        <v>60</v>
      </c>
      <c r="D10" s="41" t="s">
        <v>174</v>
      </c>
      <c r="E10" s="44" t="s">
        <v>29</v>
      </c>
      <c r="F10" s="988" t="s">
        <v>61</v>
      </c>
      <c r="G10" s="1122">
        <v>2000000</v>
      </c>
      <c r="H10" s="1123"/>
      <c r="I10" s="1124" t="s">
        <v>57</v>
      </c>
      <c r="J10" s="1077">
        <v>3100000</v>
      </c>
      <c r="K10" s="1077">
        <v>3096055.96</v>
      </c>
      <c r="L10" s="1078">
        <v>2000000</v>
      </c>
      <c r="M10" s="1078"/>
      <c r="N10" s="1078"/>
      <c r="O10" s="1078"/>
      <c r="P10" s="1078"/>
      <c r="Q10" s="1078">
        <f>L10+N10+O10-P10</f>
        <v>2000000</v>
      </c>
      <c r="R10" s="1079">
        <v>436971.45</v>
      </c>
      <c r="S10" s="1079"/>
      <c r="T10" s="1026">
        <f t="shared" si="3"/>
        <v>1563028.55</v>
      </c>
      <c r="U10" s="1125">
        <f t="shared" si="1"/>
        <v>2000000</v>
      </c>
      <c r="V10" s="1126">
        <v>2000000</v>
      </c>
      <c r="W10" s="1127">
        <v>2000000</v>
      </c>
      <c r="X10" s="1128"/>
      <c r="Y10" s="1129">
        <f>AA10</f>
        <v>0</v>
      </c>
      <c r="Z10" s="1130"/>
      <c r="AA10" s="1131"/>
      <c r="AB10" s="967">
        <v>2000000</v>
      </c>
      <c r="AC10" s="1132"/>
      <c r="AD10" s="1133"/>
      <c r="AE10" s="967">
        <v>2000000</v>
      </c>
      <c r="AF10" s="1133"/>
      <c r="AG10" s="1131"/>
      <c r="AH10" s="967">
        <v>2000000</v>
      </c>
      <c r="AI10" s="1132"/>
      <c r="AJ10" s="1131">
        <f>AA10+AD10+AG10</f>
        <v>0</v>
      </c>
      <c r="AK10" s="1131">
        <f>AB10+AE10+AH10</f>
        <v>6000000</v>
      </c>
      <c r="AL10" s="1131">
        <f t="shared" si="4"/>
        <v>-6000000</v>
      </c>
      <c r="AM10" s="1086"/>
    </row>
    <row r="11" spans="1:39" ht="33.75" customHeight="1" thickBot="1" x14ac:dyDescent="0.35">
      <c r="A11" s="45" t="s">
        <v>305</v>
      </c>
      <c r="B11" s="45"/>
      <c r="C11" s="1065" t="s">
        <v>27</v>
      </c>
      <c r="D11" s="983" t="s">
        <v>174</v>
      </c>
      <c r="E11" s="500" t="s">
        <v>29</v>
      </c>
      <c r="F11" s="989" t="s">
        <v>30</v>
      </c>
      <c r="G11" s="1134">
        <v>200000</v>
      </c>
      <c r="H11" s="1135"/>
      <c r="I11" s="1136" t="s">
        <v>31</v>
      </c>
      <c r="J11" s="1137">
        <v>300000</v>
      </c>
      <c r="K11" s="1137">
        <v>35931</v>
      </c>
      <c r="L11" s="1138">
        <v>100000</v>
      </c>
      <c r="M11" s="1138"/>
      <c r="N11" s="1138"/>
      <c r="O11" s="1138">
        <v>100000</v>
      </c>
      <c r="P11" s="1138"/>
      <c r="Q11" s="1091">
        <f>L11+N11+O11-P11</f>
        <v>200000</v>
      </c>
      <c r="R11" s="1139">
        <v>29500</v>
      </c>
      <c r="S11" s="1139"/>
      <c r="T11" s="1026">
        <f t="shared" si="3"/>
        <v>170500</v>
      </c>
      <c r="U11" s="1140">
        <f t="shared" si="1"/>
        <v>200000</v>
      </c>
      <c r="V11" s="1141">
        <v>100000</v>
      </c>
      <c r="W11" s="1142">
        <v>100000</v>
      </c>
      <c r="X11" s="1027"/>
      <c r="Y11" s="1028">
        <f>AA11</f>
        <v>0</v>
      </c>
      <c r="Z11" s="1029"/>
      <c r="AA11" s="1143"/>
      <c r="AB11" s="968">
        <v>100000</v>
      </c>
      <c r="AC11" s="1083"/>
      <c r="AD11" s="1139"/>
      <c r="AE11" s="968">
        <v>100000</v>
      </c>
      <c r="AF11" s="1084"/>
      <c r="AG11" s="1143"/>
      <c r="AH11" s="968">
        <v>100000</v>
      </c>
      <c r="AI11" s="1083"/>
      <c r="AJ11" s="1143">
        <f>AA11+AD11+AG11</f>
        <v>0</v>
      </c>
      <c r="AK11" s="1143">
        <f>AB11+AE11+AH11</f>
        <v>300000</v>
      </c>
      <c r="AL11" s="1143">
        <f t="shared" si="4"/>
        <v>-300000</v>
      </c>
      <c r="AM11" s="1086"/>
    </row>
    <row r="12" spans="1:39" ht="36.75" customHeight="1" thickBot="1" x14ac:dyDescent="0.3">
      <c r="A12" s="76" t="s">
        <v>306</v>
      </c>
      <c r="B12" s="76"/>
      <c r="C12" s="1040" t="s">
        <v>302</v>
      </c>
      <c r="D12" s="1048" t="s">
        <v>168</v>
      </c>
      <c r="E12" s="1049" t="s">
        <v>29</v>
      </c>
      <c r="F12" s="1050" t="s">
        <v>297</v>
      </c>
      <c r="G12" s="1144">
        <f>G13</f>
        <v>50000000</v>
      </c>
      <c r="H12" s="1145">
        <f t="shared" ref="H12:I12" si="9">H13</f>
        <v>0</v>
      </c>
      <c r="I12" s="1146" t="str">
        <f t="shared" si="9"/>
        <v>YAPI İŞLERİ</v>
      </c>
      <c r="J12" s="1146">
        <f>J13</f>
        <v>2000</v>
      </c>
      <c r="K12" s="1146">
        <f>K13</f>
        <v>0</v>
      </c>
      <c r="L12" s="1146">
        <f>L13</f>
        <v>2000</v>
      </c>
      <c r="M12" s="1146">
        <f t="shared" ref="M12:AM12" si="10">M13</f>
        <v>0</v>
      </c>
      <c r="N12" s="1146">
        <f t="shared" si="10"/>
        <v>0</v>
      </c>
      <c r="O12" s="1146">
        <f t="shared" si="10"/>
        <v>0</v>
      </c>
      <c r="P12" s="1146">
        <f t="shared" si="10"/>
        <v>0</v>
      </c>
      <c r="Q12" s="1146">
        <f t="shared" si="10"/>
        <v>2000</v>
      </c>
      <c r="R12" s="1146">
        <f t="shared" si="10"/>
        <v>0</v>
      </c>
      <c r="S12" s="1146">
        <f t="shared" si="10"/>
        <v>0</v>
      </c>
      <c r="T12" s="1146">
        <f t="shared" si="10"/>
        <v>0</v>
      </c>
      <c r="U12" s="1146">
        <f t="shared" si="10"/>
        <v>2000</v>
      </c>
      <c r="V12" s="617">
        <f t="shared" si="10"/>
        <v>2000</v>
      </c>
      <c r="W12" s="617">
        <f t="shared" si="10"/>
        <v>2000</v>
      </c>
      <c r="X12" s="1146">
        <f t="shared" si="10"/>
        <v>0</v>
      </c>
      <c r="Y12" s="1146">
        <f t="shared" si="10"/>
        <v>0</v>
      </c>
      <c r="Z12" s="1146">
        <f t="shared" si="10"/>
        <v>6000</v>
      </c>
      <c r="AA12" s="1146">
        <f t="shared" si="10"/>
        <v>0</v>
      </c>
      <c r="AB12" s="1146">
        <f t="shared" si="10"/>
        <v>2000</v>
      </c>
      <c r="AC12" s="1146">
        <f t="shared" si="10"/>
        <v>0</v>
      </c>
      <c r="AD12" s="1146">
        <f t="shared" si="10"/>
        <v>0</v>
      </c>
      <c r="AE12" s="1146">
        <f t="shared" si="10"/>
        <v>2000</v>
      </c>
      <c r="AF12" s="1146">
        <f t="shared" si="10"/>
        <v>0</v>
      </c>
      <c r="AG12" s="1146">
        <f t="shared" si="10"/>
        <v>0</v>
      </c>
      <c r="AH12" s="1146">
        <f t="shared" si="10"/>
        <v>2000</v>
      </c>
      <c r="AI12" s="1146">
        <f t="shared" si="10"/>
        <v>0</v>
      </c>
      <c r="AJ12" s="1146">
        <f t="shared" si="10"/>
        <v>0</v>
      </c>
      <c r="AK12" s="1146">
        <f t="shared" si="10"/>
        <v>6000</v>
      </c>
      <c r="AL12" s="1146">
        <f t="shared" si="10"/>
        <v>-6000</v>
      </c>
      <c r="AM12" s="1146">
        <f t="shared" si="10"/>
        <v>0</v>
      </c>
    </row>
    <row r="13" spans="1:39" ht="45.75" customHeight="1" thickBot="1" x14ac:dyDescent="0.35">
      <c r="A13" s="58" t="s">
        <v>134</v>
      </c>
      <c r="B13" s="58"/>
      <c r="C13" s="1066" t="s">
        <v>299</v>
      </c>
      <c r="D13" s="903" t="s">
        <v>56</v>
      </c>
      <c r="E13" s="904"/>
      <c r="F13" s="990" t="s">
        <v>300</v>
      </c>
      <c r="G13" s="1147">
        <v>50000000</v>
      </c>
      <c r="H13" s="1148"/>
      <c r="I13" s="1149" t="s">
        <v>31</v>
      </c>
      <c r="J13" s="1150">
        <v>2000</v>
      </c>
      <c r="K13" s="1150"/>
      <c r="L13" s="969">
        <v>2000</v>
      </c>
      <c r="M13" s="969"/>
      <c r="N13" s="969"/>
      <c r="O13" s="969"/>
      <c r="P13" s="969"/>
      <c r="Q13" s="969">
        <f>L13+N13+O13-P13</f>
        <v>2000</v>
      </c>
      <c r="R13" s="1151"/>
      <c r="S13" s="1151"/>
      <c r="T13" s="1026"/>
      <c r="U13" s="1152">
        <f>Q13-S13</f>
        <v>2000</v>
      </c>
      <c r="V13" s="1141">
        <v>2000</v>
      </c>
      <c r="W13" s="1142">
        <v>2000</v>
      </c>
      <c r="X13" s="1153">
        <f>H13+S13</f>
        <v>0</v>
      </c>
      <c r="Y13" s="1154">
        <f>AA13+AD13+AG13</f>
        <v>0</v>
      </c>
      <c r="Z13" s="1155">
        <f>X13+AB13+AE13+AH13</f>
        <v>6000</v>
      </c>
      <c r="AA13" s="1156"/>
      <c r="AB13" s="968">
        <v>2000</v>
      </c>
      <c r="AC13" s="1157"/>
      <c r="AD13" s="1157"/>
      <c r="AE13" s="968">
        <v>2000</v>
      </c>
      <c r="AF13" s="1158"/>
      <c r="AG13" s="1158"/>
      <c r="AH13" s="968">
        <v>2000</v>
      </c>
      <c r="AI13" s="1159"/>
      <c r="AJ13" s="1158">
        <f>AA13+AD13+AG13</f>
        <v>0</v>
      </c>
      <c r="AK13" s="1158">
        <f>AB13+AE13+AH13</f>
        <v>6000</v>
      </c>
      <c r="AL13" s="1158">
        <f t="shared" ref="AL13:AL16" si="11">AJ13-AK13</f>
        <v>-6000</v>
      </c>
      <c r="AM13" s="1160"/>
    </row>
    <row r="14" spans="1:39" ht="41.25" customHeight="1" thickBot="1" x14ac:dyDescent="0.35">
      <c r="A14" s="574" t="s">
        <v>307</v>
      </c>
      <c r="B14" s="574"/>
      <c r="C14" s="1067" t="s">
        <v>37</v>
      </c>
      <c r="D14" s="983" t="s">
        <v>95</v>
      </c>
      <c r="E14" s="985" t="s">
        <v>29</v>
      </c>
      <c r="F14" s="991" t="s">
        <v>38</v>
      </c>
      <c r="G14" s="1161">
        <v>6000000</v>
      </c>
      <c r="H14" s="1162"/>
      <c r="I14" s="1163" t="s">
        <v>31</v>
      </c>
      <c r="J14" s="1164">
        <v>150000</v>
      </c>
      <c r="K14" s="1164">
        <v>134417.56</v>
      </c>
      <c r="L14" s="1164">
        <v>2000000</v>
      </c>
      <c r="M14" s="1164"/>
      <c r="N14" s="1164"/>
      <c r="O14" s="1164"/>
      <c r="P14" s="1164"/>
      <c r="Q14" s="970">
        <f>L14+N14+O14-P14</f>
        <v>2000000</v>
      </c>
      <c r="R14" s="1165">
        <v>732661.99</v>
      </c>
      <c r="S14" s="1165"/>
      <c r="T14" s="1026">
        <f t="shared" si="3"/>
        <v>1267338.01</v>
      </c>
      <c r="U14" s="1166">
        <f>Q14-S14</f>
        <v>2000000</v>
      </c>
      <c r="V14" s="1167">
        <v>2000000</v>
      </c>
      <c r="W14" s="1168">
        <v>2000000</v>
      </c>
      <c r="X14" s="1169">
        <f>H14+S14</f>
        <v>0</v>
      </c>
      <c r="Y14" s="1170">
        <f>X14+AA14+AD14+AG14</f>
        <v>0</v>
      </c>
      <c r="Z14" s="1171">
        <f>X14+AB14+AE14+AH14</f>
        <v>6000000</v>
      </c>
      <c r="AA14" s="1165"/>
      <c r="AB14" s="971">
        <v>2000000</v>
      </c>
      <c r="AC14" s="1172"/>
      <c r="AD14" s="1173"/>
      <c r="AE14" s="971">
        <v>2000000</v>
      </c>
      <c r="AF14" s="1174"/>
      <c r="AG14" s="1165"/>
      <c r="AH14" s="971">
        <v>2000000</v>
      </c>
      <c r="AI14" s="1172"/>
      <c r="AJ14" s="1165">
        <f>AA14+AD14+AG14</f>
        <v>0</v>
      </c>
      <c r="AK14" s="1165">
        <f>AB14+AE14+AH14</f>
        <v>6000000</v>
      </c>
      <c r="AL14" s="1165">
        <f t="shared" si="11"/>
        <v>-6000000</v>
      </c>
      <c r="AM14" s="1175"/>
    </row>
    <row r="15" spans="1:39" ht="42" customHeight="1" thickBot="1" x14ac:dyDescent="0.3">
      <c r="A15" s="573" t="s">
        <v>308</v>
      </c>
      <c r="B15" s="573"/>
      <c r="C15" s="1040" t="s">
        <v>40</v>
      </c>
      <c r="D15" s="1041" t="s">
        <v>173</v>
      </c>
      <c r="E15" s="1042" t="s">
        <v>29</v>
      </c>
      <c r="F15" s="1043" t="s">
        <v>41</v>
      </c>
      <c r="G15" s="1044">
        <v>9000000</v>
      </c>
      <c r="H15" s="1045"/>
      <c r="I15" s="1046"/>
      <c r="J15" s="1047">
        <f>J16+J17+J18</f>
        <v>7435000</v>
      </c>
      <c r="K15" s="1047">
        <f t="shared" ref="K15:AM15" si="12">K16+K17+K18</f>
        <v>7287109.6400000006</v>
      </c>
      <c r="L15" s="1047">
        <f t="shared" si="12"/>
        <v>3000000</v>
      </c>
      <c r="M15" s="1047">
        <f t="shared" si="12"/>
        <v>0</v>
      </c>
      <c r="N15" s="1047">
        <f t="shared" si="12"/>
        <v>0</v>
      </c>
      <c r="O15" s="1047">
        <f t="shared" si="12"/>
        <v>1260000</v>
      </c>
      <c r="P15" s="1047">
        <f t="shared" si="12"/>
        <v>0</v>
      </c>
      <c r="Q15" s="1047">
        <f t="shared" si="12"/>
        <v>4260000</v>
      </c>
      <c r="R15" s="1047">
        <f t="shared" si="12"/>
        <v>800358.36</v>
      </c>
      <c r="S15" s="1047">
        <f t="shared" si="12"/>
        <v>0</v>
      </c>
      <c r="T15" s="1047">
        <f t="shared" si="3"/>
        <v>3459641.64</v>
      </c>
      <c r="U15" s="1047">
        <f t="shared" si="12"/>
        <v>3000000</v>
      </c>
      <c r="V15" s="1047">
        <f t="shared" si="12"/>
        <v>3000000</v>
      </c>
      <c r="W15" s="1047">
        <f t="shared" si="12"/>
        <v>3000000</v>
      </c>
      <c r="X15" s="1047">
        <f t="shared" si="12"/>
        <v>0</v>
      </c>
      <c r="Y15" s="1047">
        <f t="shared" si="12"/>
        <v>0</v>
      </c>
      <c r="Z15" s="1047">
        <f t="shared" si="12"/>
        <v>0</v>
      </c>
      <c r="AA15" s="1047">
        <f t="shared" si="12"/>
        <v>0</v>
      </c>
      <c r="AB15" s="1047">
        <f t="shared" si="12"/>
        <v>3000000</v>
      </c>
      <c r="AC15" s="1047">
        <f t="shared" si="12"/>
        <v>0</v>
      </c>
      <c r="AD15" s="1047">
        <f t="shared" si="12"/>
        <v>0</v>
      </c>
      <c r="AE15" s="1047">
        <f t="shared" si="12"/>
        <v>3000000</v>
      </c>
      <c r="AF15" s="1047">
        <f t="shared" si="12"/>
        <v>0</v>
      </c>
      <c r="AG15" s="1047">
        <f t="shared" si="12"/>
        <v>0</v>
      </c>
      <c r="AH15" s="1047">
        <f t="shared" si="12"/>
        <v>3000000</v>
      </c>
      <c r="AI15" s="1047">
        <f t="shared" si="12"/>
        <v>0</v>
      </c>
      <c r="AJ15" s="1047">
        <f t="shared" si="12"/>
        <v>0</v>
      </c>
      <c r="AK15" s="1047">
        <f t="shared" si="12"/>
        <v>9000000</v>
      </c>
      <c r="AL15" s="1047">
        <f t="shared" si="12"/>
        <v>-9000000</v>
      </c>
      <c r="AM15" s="1047">
        <f t="shared" si="12"/>
        <v>0</v>
      </c>
    </row>
    <row r="16" spans="1:39" ht="32.25" customHeight="1" thickBot="1" x14ac:dyDescent="0.35">
      <c r="A16" s="972"/>
      <c r="B16" s="972"/>
      <c r="C16" s="1432" t="s">
        <v>40</v>
      </c>
      <c r="D16" s="1441" t="s">
        <v>173</v>
      </c>
      <c r="E16" s="1465"/>
      <c r="F16" s="1420" t="s">
        <v>41</v>
      </c>
      <c r="G16" s="1161">
        <v>9000000</v>
      </c>
      <c r="H16" s="1162"/>
      <c r="I16" s="1163" t="s">
        <v>31</v>
      </c>
      <c r="J16" s="1164">
        <v>4409000</v>
      </c>
      <c r="K16" s="1164">
        <v>4284482</v>
      </c>
      <c r="L16" s="1164">
        <v>3000000</v>
      </c>
      <c r="M16" s="1164"/>
      <c r="N16" s="1164"/>
      <c r="O16" s="1164"/>
      <c r="P16" s="1164"/>
      <c r="Q16" s="970">
        <v>3000000</v>
      </c>
      <c r="R16" s="1165">
        <v>126260</v>
      </c>
      <c r="S16" s="1165"/>
      <c r="T16" s="1026">
        <f t="shared" si="3"/>
        <v>2873740</v>
      </c>
      <c r="U16" s="1176">
        <f>Q16-S16</f>
        <v>3000000</v>
      </c>
      <c r="V16" s="1141">
        <v>3000000</v>
      </c>
      <c r="W16" s="1142">
        <v>3000000</v>
      </c>
      <c r="X16" s="1177"/>
      <c r="Y16" s="1178"/>
      <c r="Z16" s="1178"/>
      <c r="AA16" s="1179"/>
      <c r="AB16" s="968">
        <v>3000000</v>
      </c>
      <c r="AC16" s="1180"/>
      <c r="AD16" s="1176"/>
      <c r="AE16" s="968">
        <v>3000000</v>
      </c>
      <c r="AF16" s="1181"/>
      <c r="AG16" s="1179"/>
      <c r="AH16" s="968">
        <v>3000000</v>
      </c>
      <c r="AI16" s="1180"/>
      <c r="AJ16" s="1179">
        <f>AA16+AD16+AG16</f>
        <v>0</v>
      </c>
      <c r="AK16" s="1179">
        <f>AB16+AE16+AH16</f>
        <v>9000000</v>
      </c>
      <c r="AL16" s="1179">
        <f t="shared" si="11"/>
        <v>-9000000</v>
      </c>
      <c r="AM16" s="1180"/>
    </row>
    <row r="17" spans="1:255" ht="32.25" hidden="1" customHeight="1" thickBot="1" x14ac:dyDescent="0.35">
      <c r="A17" s="973"/>
      <c r="B17" s="1288"/>
      <c r="C17" s="1433"/>
      <c r="D17" s="1442"/>
      <c r="E17" s="1466"/>
      <c r="F17" s="1421"/>
      <c r="G17" s="1087"/>
      <c r="H17" s="1182"/>
      <c r="I17" s="1183" t="s">
        <v>58</v>
      </c>
      <c r="J17" s="1184">
        <v>2506000</v>
      </c>
      <c r="K17" s="1184">
        <v>2482699.4</v>
      </c>
      <c r="L17" s="1185"/>
      <c r="M17" s="1185"/>
      <c r="N17" s="1185"/>
      <c r="O17" s="1185">
        <v>1100000</v>
      </c>
      <c r="P17" s="1185"/>
      <c r="Q17" s="1186">
        <v>1100000</v>
      </c>
      <c r="R17" s="1187">
        <v>568906.07999999996</v>
      </c>
      <c r="S17" s="1187"/>
      <c r="T17" s="1026">
        <f t="shared" si="3"/>
        <v>531093.92000000004</v>
      </c>
      <c r="U17" s="1188"/>
      <c r="V17" s="1167"/>
      <c r="W17" s="1168"/>
      <c r="X17" s="1189"/>
      <c r="Y17" s="1190"/>
      <c r="Z17" s="1190"/>
      <c r="AA17" s="1191"/>
      <c r="AB17" s="1192"/>
      <c r="AC17" s="1193"/>
      <c r="AD17" s="1194"/>
      <c r="AE17" s="1192"/>
      <c r="AF17" s="1195"/>
      <c r="AG17" s="1191"/>
      <c r="AH17" s="1192"/>
      <c r="AI17" s="1193"/>
      <c r="AJ17" s="1191"/>
      <c r="AK17" s="1191"/>
      <c r="AL17" s="1191"/>
      <c r="AM17" s="1193"/>
    </row>
    <row r="18" spans="1:255" ht="26.25" hidden="1" customHeight="1" thickBot="1" x14ac:dyDescent="0.35">
      <c r="A18" s="973"/>
      <c r="B18" s="1288"/>
      <c r="C18" s="1434"/>
      <c r="D18" s="1443"/>
      <c r="E18" s="1467"/>
      <c r="F18" s="1422"/>
      <c r="G18" s="1196"/>
      <c r="H18" s="1197"/>
      <c r="I18" s="1198" t="s">
        <v>59</v>
      </c>
      <c r="J18" s="1199">
        <v>520000</v>
      </c>
      <c r="K18" s="1199">
        <v>519928.24</v>
      </c>
      <c r="L18" s="1200"/>
      <c r="M18" s="1200"/>
      <c r="N18" s="1200"/>
      <c r="O18" s="1200">
        <v>160000</v>
      </c>
      <c r="P18" s="1200"/>
      <c r="Q18" s="1201">
        <v>160000</v>
      </c>
      <c r="R18" s="1202">
        <v>105192.28</v>
      </c>
      <c r="S18" s="1202"/>
      <c r="T18" s="1026">
        <f t="shared" si="3"/>
        <v>54807.72</v>
      </c>
      <c r="U18" s="1188"/>
      <c r="V18" s="1167"/>
      <c r="W18" s="1168"/>
      <c r="X18" s="1189"/>
      <c r="Y18" s="1190"/>
      <c r="Z18" s="1190"/>
      <c r="AA18" s="1191"/>
      <c r="AB18" s="1192"/>
      <c r="AC18" s="1193"/>
      <c r="AD18" s="1194"/>
      <c r="AE18" s="1192"/>
      <c r="AF18" s="1195"/>
      <c r="AG18" s="1191"/>
      <c r="AH18" s="1192"/>
      <c r="AI18" s="1193"/>
      <c r="AJ18" s="1191"/>
      <c r="AK18" s="1191"/>
      <c r="AL18" s="1191"/>
      <c r="AM18" s="1193"/>
    </row>
    <row r="19" spans="1:255" ht="30.75" customHeight="1" thickBot="1" x14ac:dyDescent="0.3">
      <c r="A19" s="939"/>
      <c r="B19" s="1276"/>
      <c r="C19" s="1068" t="s">
        <v>135</v>
      </c>
      <c r="D19" s="1030"/>
      <c r="E19" s="1031"/>
      <c r="F19" s="1032"/>
      <c r="G19" s="1203">
        <f>G8+G10+G11+G12+G14+G15</f>
        <v>77998000</v>
      </c>
      <c r="H19" s="1204">
        <f>H8+H10+H11+H12+H14+H15</f>
        <v>0</v>
      </c>
      <c r="I19" s="1205"/>
      <c r="J19" s="1205">
        <f t="shared" ref="J19:S19" si="13">J8+J10+J11+J12+J14+J15</f>
        <v>18758400</v>
      </c>
      <c r="K19" s="1205">
        <f t="shared" si="13"/>
        <v>18163017.600000001</v>
      </c>
      <c r="L19" s="1205">
        <f t="shared" si="13"/>
        <v>18000000</v>
      </c>
      <c r="M19" s="1205">
        <f t="shared" si="13"/>
        <v>0</v>
      </c>
      <c r="N19" s="1205">
        <f t="shared" si="13"/>
        <v>0</v>
      </c>
      <c r="O19" s="1205">
        <f t="shared" si="13"/>
        <v>1530000</v>
      </c>
      <c r="P19" s="1205">
        <f t="shared" si="13"/>
        <v>1530000</v>
      </c>
      <c r="Q19" s="1205">
        <f t="shared" si="13"/>
        <v>18000000</v>
      </c>
      <c r="R19" s="1205">
        <f t="shared" si="13"/>
        <v>4469012.66</v>
      </c>
      <c r="S19" s="1205">
        <f t="shared" si="13"/>
        <v>0</v>
      </c>
      <c r="T19" s="1205">
        <f t="shared" si="3"/>
        <v>13530987.34</v>
      </c>
      <c r="U19" s="1205">
        <f t="shared" ref="U19:AM19" si="14">U8+U10+U11+U12+U14+U15</f>
        <v>16740000</v>
      </c>
      <c r="V19" s="1205">
        <f t="shared" si="14"/>
        <v>17925000</v>
      </c>
      <c r="W19" s="1205">
        <f t="shared" si="14"/>
        <v>18860000</v>
      </c>
      <c r="X19" s="1205">
        <f t="shared" si="14"/>
        <v>0</v>
      </c>
      <c r="Y19" s="1205">
        <f t="shared" si="14"/>
        <v>0</v>
      </c>
      <c r="Z19" s="1205">
        <f t="shared" si="14"/>
        <v>16829000</v>
      </c>
      <c r="AA19" s="1205">
        <f t="shared" si="14"/>
        <v>0</v>
      </c>
      <c r="AB19" s="1205">
        <f t="shared" si="14"/>
        <v>17925000</v>
      </c>
      <c r="AC19" s="1205">
        <f t="shared" si="14"/>
        <v>0</v>
      </c>
      <c r="AD19" s="1205">
        <f t="shared" si="14"/>
        <v>0</v>
      </c>
      <c r="AE19" s="1205">
        <f t="shared" si="14"/>
        <v>18860000</v>
      </c>
      <c r="AF19" s="1205">
        <f t="shared" si="14"/>
        <v>0</v>
      </c>
      <c r="AG19" s="1205">
        <f t="shared" si="14"/>
        <v>0</v>
      </c>
      <c r="AH19" s="1205">
        <f t="shared" si="14"/>
        <v>18860000</v>
      </c>
      <c r="AI19" s="1205">
        <f t="shared" si="14"/>
        <v>0</v>
      </c>
      <c r="AJ19" s="1205">
        <f t="shared" si="14"/>
        <v>0</v>
      </c>
      <c r="AK19" s="1205">
        <f t="shared" si="14"/>
        <v>55645000</v>
      </c>
      <c r="AL19" s="1205">
        <f t="shared" si="14"/>
        <v>-55645000</v>
      </c>
      <c r="AM19" s="1205">
        <f t="shared" si="14"/>
        <v>0</v>
      </c>
    </row>
    <row r="20" spans="1:255" ht="51" customHeight="1" thickBot="1" x14ac:dyDescent="0.35">
      <c r="A20" s="575" t="s">
        <v>309</v>
      </c>
      <c r="B20" s="1289"/>
      <c r="C20" s="1069" t="s">
        <v>49</v>
      </c>
      <c r="D20" s="984" t="s">
        <v>56</v>
      </c>
      <c r="E20" s="986" t="s">
        <v>29</v>
      </c>
      <c r="F20" s="988" t="s">
        <v>47</v>
      </c>
      <c r="G20" s="1206">
        <v>10500000</v>
      </c>
      <c r="H20" s="1207">
        <v>5500000</v>
      </c>
      <c r="I20" s="1076" t="s">
        <v>31</v>
      </c>
      <c r="J20" s="1208">
        <v>2700000</v>
      </c>
      <c r="K20" s="1208">
        <v>2697694.5</v>
      </c>
      <c r="L20" s="1208">
        <v>2500000</v>
      </c>
      <c r="M20" s="1208"/>
      <c r="N20" s="1208"/>
      <c r="O20" s="1208"/>
      <c r="P20" s="1208"/>
      <c r="Q20" s="1077">
        <f t="shared" ref="Q20:Q23" si="15">L20+N20+O20-P20</f>
        <v>2500000</v>
      </c>
      <c r="R20" s="1209">
        <v>1082163.3700000001</v>
      </c>
      <c r="S20" s="1209"/>
      <c r="T20" s="1026">
        <f t="shared" si="3"/>
        <v>1417836.63</v>
      </c>
      <c r="U20" s="1210">
        <f>Q20-S20</f>
        <v>2500000</v>
      </c>
      <c r="V20" s="1211">
        <v>4063000</v>
      </c>
      <c r="W20" s="1212">
        <v>4275000</v>
      </c>
      <c r="X20" s="1128">
        <f>H20+S20</f>
        <v>5500000</v>
      </c>
      <c r="Y20" s="1129">
        <f>X20+AA20+AD20+AG20</f>
        <v>5500000</v>
      </c>
      <c r="Z20" s="1130">
        <f>X20+AB20+AE20+AH20</f>
        <v>18113000</v>
      </c>
      <c r="AA20" s="1213"/>
      <c r="AB20" s="974">
        <v>4063000</v>
      </c>
      <c r="AC20" s="1214"/>
      <c r="AD20" s="1209"/>
      <c r="AE20" s="974">
        <v>4275000</v>
      </c>
      <c r="AF20" s="1210"/>
      <c r="AG20" s="1213"/>
      <c r="AH20" s="974">
        <v>4275000</v>
      </c>
      <c r="AI20" s="1214"/>
      <c r="AJ20" s="1213">
        <f>AA20+AD20+AG20</f>
        <v>0</v>
      </c>
      <c r="AK20" s="1213">
        <f>AB20+AE20+AH20</f>
        <v>12613000</v>
      </c>
      <c r="AL20" s="1213">
        <f t="shared" ref="AL20:AL23" si="16">AJ20-AK20</f>
        <v>-12613000</v>
      </c>
      <c r="AM20" s="1175"/>
    </row>
    <row r="21" spans="1:255" ht="39.75" customHeight="1" thickBot="1" x14ac:dyDescent="0.35">
      <c r="A21" s="53" t="s">
        <v>310</v>
      </c>
      <c r="B21" s="53"/>
      <c r="C21" s="1066" t="s">
        <v>55</v>
      </c>
      <c r="D21" s="982" t="s">
        <v>35</v>
      </c>
      <c r="E21" s="985" t="s">
        <v>29</v>
      </c>
      <c r="F21" s="991" t="s">
        <v>47</v>
      </c>
      <c r="G21" s="1161">
        <v>1580000</v>
      </c>
      <c r="H21" s="1162"/>
      <c r="I21" s="1163" t="s">
        <v>31</v>
      </c>
      <c r="J21" s="1164">
        <v>80000</v>
      </c>
      <c r="K21" s="1164"/>
      <c r="L21" s="1215">
        <v>1580000</v>
      </c>
      <c r="M21" s="1215"/>
      <c r="N21" s="1215"/>
      <c r="O21" s="1215"/>
      <c r="P21" s="1215"/>
      <c r="Q21" s="1216">
        <f t="shared" si="15"/>
        <v>1580000</v>
      </c>
      <c r="R21" s="1140"/>
      <c r="S21" s="1140"/>
      <c r="T21" s="1026">
        <f t="shared" si="3"/>
        <v>1580000</v>
      </c>
      <c r="U21" s="1217">
        <f>Q21-S21</f>
        <v>1580000</v>
      </c>
      <c r="V21" s="1218"/>
      <c r="W21" s="1219"/>
      <c r="X21" s="1169">
        <f>H21+S21</f>
        <v>0</v>
      </c>
      <c r="Y21" s="1170">
        <f>X21+AA21+AD21+AG21</f>
        <v>0</v>
      </c>
      <c r="Z21" s="1171">
        <f>X21+AB21+AE21+AH21</f>
        <v>0</v>
      </c>
      <c r="AA21" s="1220"/>
      <c r="AB21" s="971"/>
      <c r="AC21" s="1221">
        <f t="shared" ref="AC21" si="17">AA21-AB21</f>
        <v>0</v>
      </c>
      <c r="AD21" s="1140"/>
      <c r="AE21" s="971"/>
      <c r="AF21" s="1222">
        <f t="shared" ref="AF21" si="18">AD21-AE21</f>
        <v>0</v>
      </c>
      <c r="AG21" s="1220"/>
      <c r="AH21" s="971"/>
      <c r="AI21" s="1221">
        <f t="shared" ref="AI21" si="19">AG21-AH21</f>
        <v>0</v>
      </c>
      <c r="AJ21" s="1220">
        <f>AA21+AD21+AG21</f>
        <v>0</v>
      </c>
      <c r="AK21" s="1220">
        <f>AB21+AE21+AH21</f>
        <v>0</v>
      </c>
      <c r="AL21" s="1220">
        <f>AJ21-AK21</f>
        <v>0</v>
      </c>
      <c r="AM21" s="1086"/>
    </row>
    <row r="22" spans="1:255" ht="24.75" customHeight="1" thickBot="1" x14ac:dyDescent="0.3">
      <c r="A22" s="576"/>
      <c r="B22" s="576"/>
      <c r="C22" s="1068" t="s">
        <v>50</v>
      </c>
      <c r="D22" s="1030"/>
      <c r="E22" s="1031"/>
      <c r="F22" s="1032"/>
      <c r="G22" s="1203">
        <f>G20+G21</f>
        <v>12080000</v>
      </c>
      <c r="H22" s="1204">
        <f>H20+H21</f>
        <v>5500000</v>
      </c>
      <c r="I22" s="1205"/>
      <c r="J22" s="1205">
        <f>J20+J21</f>
        <v>2780000</v>
      </c>
      <c r="K22" s="1205">
        <f>K20+K21</f>
        <v>2697694.5</v>
      </c>
      <c r="L22" s="1205">
        <f>L20+L21</f>
        <v>4080000</v>
      </c>
      <c r="M22" s="1205">
        <f t="shared" ref="M22:AM22" si="20">M20+M21</f>
        <v>0</v>
      </c>
      <c r="N22" s="1205">
        <f t="shared" si="20"/>
        <v>0</v>
      </c>
      <c r="O22" s="1205">
        <f t="shared" si="20"/>
        <v>0</v>
      </c>
      <c r="P22" s="1205">
        <f t="shared" si="20"/>
        <v>0</v>
      </c>
      <c r="Q22" s="1205">
        <f t="shared" si="20"/>
        <v>4080000</v>
      </c>
      <c r="R22" s="1205">
        <f t="shared" si="20"/>
        <v>1082163.3700000001</v>
      </c>
      <c r="S22" s="1205">
        <f t="shared" si="20"/>
        <v>0</v>
      </c>
      <c r="T22" s="1205">
        <f t="shared" si="20"/>
        <v>2997836.63</v>
      </c>
      <c r="U22" s="1205">
        <f t="shared" si="20"/>
        <v>4080000</v>
      </c>
      <c r="V22" s="1205">
        <f t="shared" si="20"/>
        <v>4063000</v>
      </c>
      <c r="W22" s="1205">
        <f t="shared" si="20"/>
        <v>4275000</v>
      </c>
      <c r="X22" s="1205">
        <f t="shared" si="20"/>
        <v>5500000</v>
      </c>
      <c r="Y22" s="1205">
        <f t="shared" si="20"/>
        <v>5500000</v>
      </c>
      <c r="Z22" s="1205">
        <f t="shared" si="20"/>
        <v>18113000</v>
      </c>
      <c r="AA22" s="1205">
        <f t="shared" si="20"/>
        <v>0</v>
      </c>
      <c r="AB22" s="1205">
        <f t="shared" si="20"/>
        <v>4063000</v>
      </c>
      <c r="AC22" s="1205">
        <f t="shared" si="20"/>
        <v>0</v>
      </c>
      <c r="AD22" s="1205">
        <f t="shared" si="20"/>
        <v>0</v>
      </c>
      <c r="AE22" s="1205">
        <f t="shared" si="20"/>
        <v>4275000</v>
      </c>
      <c r="AF22" s="1205">
        <f t="shared" si="20"/>
        <v>0</v>
      </c>
      <c r="AG22" s="1205">
        <f t="shared" si="20"/>
        <v>0</v>
      </c>
      <c r="AH22" s="1205">
        <f t="shared" si="20"/>
        <v>4275000</v>
      </c>
      <c r="AI22" s="1205">
        <f t="shared" si="20"/>
        <v>0</v>
      </c>
      <c r="AJ22" s="1205">
        <f t="shared" si="20"/>
        <v>0</v>
      </c>
      <c r="AK22" s="1205">
        <f t="shared" si="20"/>
        <v>12613000</v>
      </c>
      <c r="AL22" s="1205">
        <f t="shared" si="20"/>
        <v>-12613000</v>
      </c>
      <c r="AM22" s="1205">
        <f t="shared" si="20"/>
        <v>0</v>
      </c>
    </row>
    <row r="23" spans="1:255" ht="33.75" customHeight="1" thickBot="1" x14ac:dyDescent="0.35">
      <c r="A23" s="941" t="s">
        <v>311</v>
      </c>
      <c r="B23" s="1278"/>
      <c r="C23" s="1070" t="s">
        <v>51</v>
      </c>
      <c r="D23" s="983" t="s">
        <v>88</v>
      </c>
      <c r="E23" s="54" t="s">
        <v>29</v>
      </c>
      <c r="F23" s="59" t="s">
        <v>52</v>
      </c>
      <c r="G23" s="1122">
        <v>500000</v>
      </c>
      <c r="H23" s="1223"/>
      <c r="I23" s="1224" t="s">
        <v>31</v>
      </c>
      <c r="J23" s="1225">
        <v>41000</v>
      </c>
      <c r="K23" s="1225">
        <v>40120</v>
      </c>
      <c r="L23" s="1226">
        <v>500000</v>
      </c>
      <c r="M23" s="1226"/>
      <c r="N23" s="1226"/>
      <c r="O23" s="1226"/>
      <c r="P23" s="1226"/>
      <c r="Q23" s="1227">
        <f t="shared" si="15"/>
        <v>500000</v>
      </c>
      <c r="R23" s="1194"/>
      <c r="S23" s="1194"/>
      <c r="T23" s="1262">
        <f t="shared" si="3"/>
        <v>500000</v>
      </c>
      <c r="U23" s="1194">
        <f>Q23-S23</f>
        <v>500000</v>
      </c>
      <c r="V23" s="1218">
        <v>498000</v>
      </c>
      <c r="W23" s="1219">
        <v>525000</v>
      </c>
      <c r="X23" s="1128"/>
      <c r="Y23" s="1129">
        <f>AA23+AD23+AG23</f>
        <v>0</v>
      </c>
      <c r="Z23" s="1130">
        <f>X23+AB23</f>
        <v>498000</v>
      </c>
      <c r="AA23" s="1191"/>
      <c r="AB23" s="1228">
        <v>498000</v>
      </c>
      <c r="AC23" s="1086"/>
      <c r="AD23" s="1194"/>
      <c r="AE23" s="1228">
        <v>500000</v>
      </c>
      <c r="AF23" s="1229"/>
      <c r="AG23" s="1191"/>
      <c r="AH23" s="1228">
        <v>500000</v>
      </c>
      <c r="AI23" s="1086"/>
      <c r="AJ23" s="1191">
        <f>AA23+AD23+AG23</f>
        <v>0</v>
      </c>
      <c r="AK23" s="1191">
        <f>AB23+AE23+AH23</f>
        <v>1498000</v>
      </c>
      <c r="AL23" s="1191">
        <f t="shared" si="16"/>
        <v>-1498000</v>
      </c>
      <c r="AM23" s="108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row>
    <row r="24" spans="1:255" ht="30" customHeight="1" thickBot="1" x14ac:dyDescent="0.35">
      <c r="A24" s="56"/>
      <c r="B24" s="56"/>
      <c r="C24" s="1071" t="s">
        <v>53</v>
      </c>
      <c r="D24" s="1033"/>
      <c r="E24" s="1034"/>
      <c r="F24" s="1035"/>
      <c r="G24" s="1230">
        <f>G23</f>
        <v>500000</v>
      </c>
      <c r="H24" s="1231">
        <f>H23</f>
        <v>0</v>
      </c>
      <c r="I24" s="1232"/>
      <c r="J24" s="1233">
        <f>J23</f>
        <v>41000</v>
      </c>
      <c r="K24" s="1233">
        <f>K23</f>
        <v>40120</v>
      </c>
      <c r="L24" s="1233">
        <f>L23</f>
        <v>500000</v>
      </c>
      <c r="M24" s="1231"/>
      <c r="N24" s="1234">
        <f t="shared" ref="N24:AL24" si="21">N23</f>
        <v>0</v>
      </c>
      <c r="O24" s="1234">
        <f t="shared" si="21"/>
        <v>0</v>
      </c>
      <c r="P24" s="1234">
        <f t="shared" si="21"/>
        <v>0</v>
      </c>
      <c r="Q24" s="1235">
        <f t="shared" si="21"/>
        <v>500000</v>
      </c>
      <c r="R24" s="1236">
        <f t="shared" si="21"/>
        <v>0</v>
      </c>
      <c r="S24" s="1236">
        <f t="shared" si="21"/>
        <v>0</v>
      </c>
      <c r="T24" s="1236">
        <f t="shared" si="3"/>
        <v>500000</v>
      </c>
      <c r="U24" s="1235">
        <f>Q24-S24</f>
        <v>500000</v>
      </c>
      <c r="V24" s="1235">
        <f t="shared" si="21"/>
        <v>498000</v>
      </c>
      <c r="W24" s="1235">
        <f t="shared" si="21"/>
        <v>525000</v>
      </c>
      <c r="X24" s="1027"/>
      <c r="Y24" s="1129">
        <f>AA24+AD24+AG24</f>
        <v>0</v>
      </c>
      <c r="Z24" s="1029">
        <f>X24+AB24</f>
        <v>498000</v>
      </c>
      <c r="AA24" s="1236">
        <f t="shared" si="21"/>
        <v>0</v>
      </c>
      <c r="AB24" s="1237">
        <f t="shared" ref="AB24" si="22">AB23</f>
        <v>498000</v>
      </c>
      <c r="AC24" s="1238">
        <f t="shared" si="21"/>
        <v>0</v>
      </c>
      <c r="AD24" s="1231">
        <f t="shared" si="21"/>
        <v>0</v>
      </c>
      <c r="AE24" s="1237">
        <f t="shared" ref="AE24" si="23">AE23</f>
        <v>500000</v>
      </c>
      <c r="AF24" s="1235">
        <f t="shared" si="21"/>
        <v>0</v>
      </c>
      <c r="AG24" s="1233">
        <f t="shared" si="21"/>
        <v>0</v>
      </c>
      <c r="AH24" s="1237">
        <f t="shared" si="21"/>
        <v>500000</v>
      </c>
      <c r="AI24" s="1235">
        <f t="shared" si="21"/>
        <v>0</v>
      </c>
      <c r="AJ24" s="1233">
        <f t="shared" si="21"/>
        <v>0</v>
      </c>
      <c r="AK24" s="1233">
        <f t="shared" si="21"/>
        <v>1498000</v>
      </c>
      <c r="AL24" s="1233">
        <f t="shared" si="21"/>
        <v>-1498000</v>
      </c>
      <c r="AM24" s="1239"/>
    </row>
    <row r="25" spans="1:255" ht="51.75" customHeight="1" thickBot="1" x14ac:dyDescent="0.35">
      <c r="A25" s="577" t="s">
        <v>64</v>
      </c>
      <c r="B25" s="1290"/>
      <c r="C25" s="1072" t="s">
        <v>312</v>
      </c>
      <c r="D25" s="1020" t="s">
        <v>112</v>
      </c>
      <c r="E25" s="1021" t="s">
        <v>29</v>
      </c>
      <c r="F25" s="1022" t="s">
        <v>67</v>
      </c>
      <c r="G25" s="1147">
        <v>18479000</v>
      </c>
      <c r="H25" s="1240">
        <v>10894000</v>
      </c>
      <c r="I25" s="1241" t="s">
        <v>43</v>
      </c>
      <c r="J25" s="1242">
        <v>10020000</v>
      </c>
      <c r="K25" s="1243">
        <v>10020000</v>
      </c>
      <c r="L25" s="1244">
        <v>3000000</v>
      </c>
      <c r="M25" s="1245"/>
      <c r="N25" s="1246"/>
      <c r="O25" s="1246"/>
      <c r="P25" s="1246"/>
      <c r="Q25" s="1247">
        <f>L25+M25+N25+O25-P25</f>
        <v>3000000</v>
      </c>
      <c r="R25" s="1248">
        <v>3000000</v>
      </c>
      <c r="S25" s="1248"/>
      <c r="T25" s="1026">
        <f t="shared" si="3"/>
        <v>0</v>
      </c>
      <c r="U25" s="1249">
        <f>Q25-S25</f>
        <v>3000000</v>
      </c>
      <c r="V25" s="1218">
        <v>2987000</v>
      </c>
      <c r="W25" s="1219">
        <v>3143000</v>
      </c>
      <c r="X25" s="1250">
        <f>H25+S25</f>
        <v>10894000</v>
      </c>
      <c r="Y25" s="1154">
        <f>X25+AA25+AD25+AG25</f>
        <v>10894000</v>
      </c>
      <c r="Z25" s="1155">
        <f>X25+AB25+AE25+AH25</f>
        <v>20167000</v>
      </c>
      <c r="AA25" s="1251"/>
      <c r="AB25" s="1252">
        <v>2987000</v>
      </c>
      <c r="AC25" s="1253"/>
      <c r="AD25" s="1254"/>
      <c r="AE25" s="1252">
        <v>3143000</v>
      </c>
      <c r="AF25" s="1158"/>
      <c r="AG25" s="1255"/>
      <c r="AH25" s="1252">
        <v>3143000</v>
      </c>
      <c r="AI25" s="1256"/>
      <c r="AJ25" s="1255">
        <f>AA25+AD25+AG25</f>
        <v>0</v>
      </c>
      <c r="AK25" s="1255">
        <f>AB25+AE25+AH25</f>
        <v>9273000</v>
      </c>
      <c r="AL25" s="1255">
        <f t="shared" ref="AL25" si="24">AJ25-AK25</f>
        <v>-9273000</v>
      </c>
      <c r="AM25" s="1257" t="e">
        <f>#REF!+#REF!+#REF!</f>
        <v>#REF!</v>
      </c>
    </row>
    <row r="26" spans="1:255" ht="26.25" customHeight="1" thickBot="1" x14ac:dyDescent="0.35">
      <c r="A26" s="59"/>
      <c r="B26" s="1277"/>
      <c r="C26" s="1071" t="s">
        <v>63</v>
      </c>
      <c r="D26" s="1036"/>
      <c r="E26" s="1037"/>
      <c r="F26" s="1038"/>
      <c r="G26" s="1230">
        <f t="shared" ref="G26:L26" si="25">G25</f>
        <v>18479000</v>
      </c>
      <c r="H26" s="1231">
        <f t="shared" si="25"/>
        <v>10894000</v>
      </c>
      <c r="I26" s="1234" t="str">
        <f t="shared" si="25"/>
        <v>BAP</v>
      </c>
      <c r="J26" s="1234">
        <f t="shared" si="25"/>
        <v>10020000</v>
      </c>
      <c r="K26" s="1234">
        <f t="shared" si="25"/>
        <v>10020000</v>
      </c>
      <c r="L26" s="1234">
        <f t="shared" si="25"/>
        <v>3000000</v>
      </c>
      <c r="M26" s="1234">
        <f t="shared" ref="M26:AM26" si="26">M25</f>
        <v>0</v>
      </c>
      <c r="N26" s="1234">
        <f t="shared" si="26"/>
        <v>0</v>
      </c>
      <c r="O26" s="1234">
        <f t="shared" si="26"/>
        <v>0</v>
      </c>
      <c r="P26" s="1234">
        <f t="shared" si="26"/>
        <v>0</v>
      </c>
      <c r="Q26" s="1234">
        <f t="shared" si="26"/>
        <v>3000000</v>
      </c>
      <c r="R26" s="1234">
        <f t="shared" si="26"/>
        <v>3000000</v>
      </c>
      <c r="S26" s="1234">
        <f t="shared" si="26"/>
        <v>0</v>
      </c>
      <c r="T26" s="1234">
        <f t="shared" si="26"/>
        <v>0</v>
      </c>
      <c r="U26" s="1234">
        <f t="shared" si="26"/>
        <v>3000000</v>
      </c>
      <c r="V26" s="1234">
        <f t="shared" si="26"/>
        <v>2987000</v>
      </c>
      <c r="W26" s="1234">
        <f t="shared" si="26"/>
        <v>3143000</v>
      </c>
      <c r="X26" s="1234">
        <f t="shared" si="26"/>
        <v>10894000</v>
      </c>
      <c r="Y26" s="1234">
        <f t="shared" si="26"/>
        <v>10894000</v>
      </c>
      <c r="Z26" s="1234">
        <f t="shared" si="26"/>
        <v>20167000</v>
      </c>
      <c r="AA26" s="1234">
        <f t="shared" si="26"/>
        <v>0</v>
      </c>
      <c r="AB26" s="1234">
        <f t="shared" si="26"/>
        <v>2987000</v>
      </c>
      <c r="AC26" s="1234">
        <f t="shared" si="26"/>
        <v>0</v>
      </c>
      <c r="AD26" s="1234">
        <f t="shared" si="26"/>
        <v>0</v>
      </c>
      <c r="AE26" s="1234">
        <f t="shared" si="26"/>
        <v>3143000</v>
      </c>
      <c r="AF26" s="1234">
        <f t="shared" si="26"/>
        <v>0</v>
      </c>
      <c r="AG26" s="1234">
        <f t="shared" si="26"/>
        <v>0</v>
      </c>
      <c r="AH26" s="1234">
        <f t="shared" si="26"/>
        <v>3143000</v>
      </c>
      <c r="AI26" s="1234">
        <f t="shared" si="26"/>
        <v>0</v>
      </c>
      <c r="AJ26" s="1234">
        <f t="shared" si="26"/>
        <v>0</v>
      </c>
      <c r="AK26" s="1234">
        <f t="shared" si="26"/>
        <v>9273000</v>
      </c>
      <c r="AL26" s="1234">
        <f t="shared" si="26"/>
        <v>-9273000</v>
      </c>
      <c r="AM26" s="1234" t="e">
        <f t="shared" si="26"/>
        <v>#REF!</v>
      </c>
    </row>
    <row r="27" spans="1:255" ht="21" customHeight="1" thickBot="1" x14ac:dyDescent="0.35">
      <c r="A27" s="67" t="s">
        <v>54</v>
      </c>
      <c r="B27" s="1291"/>
      <c r="C27" s="1073" t="s">
        <v>62</v>
      </c>
      <c r="D27" s="992"/>
      <c r="E27" s="993"/>
      <c r="F27" s="993"/>
      <c r="G27" s="1258">
        <f>G19+G22+G24+G26</f>
        <v>109057000</v>
      </c>
      <c r="H27" s="1259">
        <f>H19+H22+H24+H26</f>
        <v>16394000</v>
      </c>
      <c r="I27" s="1260"/>
      <c r="J27" s="1273">
        <f>J19+J22+J24+J26</f>
        <v>31599400</v>
      </c>
      <c r="K27" s="1273">
        <f t="shared" ref="K27:L27" si="27">K19+K22+K24+K26</f>
        <v>30920832.100000001</v>
      </c>
      <c r="L27" s="1258">
        <f t="shared" si="27"/>
        <v>25580000</v>
      </c>
      <c r="M27" s="1268">
        <f t="shared" ref="M27:S27" si="28">M19+M22+M24+M26</f>
        <v>0</v>
      </c>
      <c r="N27" s="1268">
        <f t="shared" si="28"/>
        <v>0</v>
      </c>
      <c r="O27" s="1268">
        <f t="shared" si="28"/>
        <v>1530000</v>
      </c>
      <c r="P27" s="1268">
        <f t="shared" si="28"/>
        <v>1530000</v>
      </c>
      <c r="Q27" s="1268">
        <f t="shared" si="28"/>
        <v>25580000</v>
      </c>
      <c r="R27" s="1268">
        <f t="shared" si="28"/>
        <v>8551176.0300000012</v>
      </c>
      <c r="S27" s="1268">
        <f t="shared" si="28"/>
        <v>0</v>
      </c>
      <c r="T27" s="1268">
        <f t="shared" si="3"/>
        <v>17028823.969999999</v>
      </c>
      <c r="U27" s="1269">
        <f>Q27-S27</f>
        <v>25580000</v>
      </c>
      <c r="V27" s="1269">
        <f t="shared" ref="V27:AM27" si="29">V19+V22+V24+V26</f>
        <v>25473000</v>
      </c>
      <c r="W27" s="1269">
        <f t="shared" si="29"/>
        <v>26803000</v>
      </c>
      <c r="X27" s="1268">
        <f t="shared" si="29"/>
        <v>16394000</v>
      </c>
      <c r="Y27" s="1268">
        <f t="shared" si="29"/>
        <v>16394000</v>
      </c>
      <c r="Z27" s="1268">
        <f t="shared" si="29"/>
        <v>55607000</v>
      </c>
      <c r="AA27" s="1268">
        <f t="shared" si="29"/>
        <v>0</v>
      </c>
      <c r="AB27" s="1280">
        <f t="shared" si="29"/>
        <v>25473000</v>
      </c>
      <c r="AC27" s="1270">
        <f t="shared" si="29"/>
        <v>0</v>
      </c>
      <c r="AD27" s="1268">
        <f t="shared" si="29"/>
        <v>0</v>
      </c>
      <c r="AE27" s="1280">
        <f t="shared" si="29"/>
        <v>26778000</v>
      </c>
      <c r="AF27" s="1281">
        <f t="shared" si="29"/>
        <v>0</v>
      </c>
      <c r="AG27" s="1261">
        <f t="shared" si="29"/>
        <v>0</v>
      </c>
      <c r="AH27" s="1280">
        <f t="shared" si="29"/>
        <v>26778000</v>
      </c>
      <c r="AI27" s="1281">
        <f t="shared" si="29"/>
        <v>0</v>
      </c>
      <c r="AJ27" s="1268">
        <f t="shared" si="29"/>
        <v>0</v>
      </c>
      <c r="AK27" s="1268">
        <f t="shared" si="29"/>
        <v>79029000</v>
      </c>
      <c r="AL27" s="1268">
        <f t="shared" si="29"/>
        <v>-79029000</v>
      </c>
      <c r="AM27" s="1261" t="e">
        <f t="shared" si="29"/>
        <v>#REF!</v>
      </c>
    </row>
    <row r="28" spans="1:255" ht="11.25" customHeight="1" x14ac:dyDescent="0.3">
      <c r="A28" s="68"/>
      <c r="B28" s="68"/>
      <c r="C28" s="979"/>
      <c r="D28" s="615"/>
      <c r="E28" s="564"/>
      <c r="F28" s="564"/>
      <c r="G28" s="615"/>
      <c r="H28" s="564"/>
      <c r="I28" s="564"/>
      <c r="J28" s="1001"/>
      <c r="K28" s="1001"/>
      <c r="L28" s="581"/>
      <c r="M28" s="7"/>
      <c r="N28" s="7"/>
      <c r="O28" s="7"/>
      <c r="P28" s="7"/>
      <c r="Q28" s="7"/>
      <c r="R28" s="7"/>
      <c r="S28" s="7"/>
      <c r="T28" s="7"/>
      <c r="U28" s="7"/>
      <c r="V28" s="7"/>
      <c r="W28" s="8"/>
      <c r="X28" s="8"/>
      <c r="Y28" s="8"/>
      <c r="Z28" s="8"/>
      <c r="AA28" s="8"/>
      <c r="AB28" s="8"/>
      <c r="AC28" s="8"/>
      <c r="AD28" s="8"/>
      <c r="AE28" s="1282"/>
      <c r="AF28" s="1282"/>
      <c r="AG28" s="1282"/>
      <c r="AH28" s="613"/>
      <c r="AI28" s="613"/>
      <c r="AJ28" s="68"/>
      <c r="AK28" s="68"/>
      <c r="AL28" s="68"/>
      <c r="AM28" s="68"/>
    </row>
    <row r="29" spans="1:255" ht="17.25" customHeight="1" thickBot="1" x14ac:dyDescent="0.3">
      <c r="A29" s="68"/>
      <c r="B29" s="68"/>
      <c r="C29" s="579"/>
      <c r="D29" s="7"/>
      <c r="E29" s="7"/>
      <c r="F29" s="7"/>
      <c r="G29" s="7"/>
      <c r="H29" s="7"/>
      <c r="I29" s="7"/>
      <c r="J29" s="1263"/>
      <c r="K29" s="1263"/>
      <c r="L29" s="1263"/>
      <c r="M29" s="7"/>
      <c r="N29" s="7"/>
      <c r="O29" s="7"/>
      <c r="P29" s="7"/>
      <c r="Q29" s="7"/>
      <c r="R29" s="7"/>
      <c r="S29" s="7"/>
      <c r="T29" s="7"/>
      <c r="U29" s="7"/>
      <c r="V29" s="7"/>
      <c r="W29" s="8"/>
      <c r="X29" s="8"/>
      <c r="Y29" s="8"/>
      <c r="Z29" s="8"/>
      <c r="AA29" s="8"/>
      <c r="AB29" s="8"/>
      <c r="AC29" s="8"/>
      <c r="AD29" s="8"/>
      <c r="AE29" s="7"/>
      <c r="AF29" s="7"/>
      <c r="AG29" s="7"/>
      <c r="AH29" s="68"/>
      <c r="AI29" s="68"/>
      <c r="AJ29" s="68"/>
      <c r="AK29" s="68"/>
      <c r="AL29" s="68"/>
      <c r="AM29" s="68"/>
    </row>
    <row r="30" spans="1:255" ht="16.5" hidden="1" customHeight="1" x14ac:dyDescent="0.25">
      <c r="A30" s="68"/>
      <c r="B30" s="68"/>
      <c r="C30" s="580"/>
      <c r="D30" s="68"/>
      <c r="E30" s="68"/>
      <c r="F30" s="68"/>
      <c r="G30" s="68"/>
      <c r="H30" s="68"/>
      <c r="I30" s="68"/>
      <c r="J30" s="68"/>
      <c r="K30" s="68"/>
      <c r="L30" s="68"/>
      <c r="M30" s="68"/>
      <c r="N30" s="68"/>
      <c r="O30" s="68"/>
      <c r="P30" s="68"/>
      <c r="Q30" s="68"/>
      <c r="R30" s="68"/>
      <c r="S30" s="68"/>
      <c r="T30" s="68"/>
      <c r="U30" s="68"/>
      <c r="V30" s="68"/>
      <c r="W30" s="69"/>
      <c r="X30" s="69"/>
      <c r="Y30" s="69"/>
      <c r="Z30" s="69"/>
      <c r="AA30" s="69"/>
      <c r="AB30" s="70"/>
      <c r="AC30" s="69"/>
      <c r="AD30" s="69"/>
      <c r="AE30" s="71"/>
      <c r="AF30" s="68"/>
      <c r="AG30" s="68"/>
      <c r="AH30" s="68"/>
      <c r="AI30" s="68"/>
      <c r="AJ30" s="68"/>
      <c r="AK30" s="68"/>
      <c r="AL30" s="68"/>
      <c r="AM30" s="68"/>
    </row>
    <row r="31" spans="1:255" ht="20.25" customHeight="1" thickBot="1" x14ac:dyDescent="0.4">
      <c r="A31" s="72"/>
      <c r="B31" s="72"/>
      <c r="C31" s="1459" t="s">
        <v>7</v>
      </c>
      <c r="D31" s="1460"/>
      <c r="E31" s="1460"/>
      <c r="F31" s="1461"/>
      <c r="G31" s="1002"/>
      <c r="H31" s="1003"/>
      <c r="I31" s="1003"/>
      <c r="J31" s="1004"/>
      <c r="K31" s="1004"/>
      <c r="L31" s="1454" t="s">
        <v>279</v>
      </c>
      <c r="M31" s="1455"/>
      <c r="N31" s="1455"/>
      <c r="O31" s="1455"/>
      <c r="P31" s="1455"/>
      <c r="Q31" s="1455"/>
      <c r="R31" s="1455"/>
      <c r="S31" s="1455"/>
      <c r="T31" s="1455"/>
      <c r="U31" s="1455"/>
      <c r="V31" s="1455"/>
      <c r="W31" s="1456"/>
      <c r="X31" s="1005"/>
      <c r="Y31" s="1005"/>
      <c r="Z31" s="1005"/>
      <c r="AA31" s="1451" t="s">
        <v>5</v>
      </c>
      <c r="AB31" s="1452"/>
      <c r="AC31" s="1453"/>
      <c r="AD31" s="1451" t="s">
        <v>127</v>
      </c>
      <c r="AE31" s="1452"/>
      <c r="AF31" s="1453"/>
      <c r="AG31" s="1451" t="s">
        <v>276</v>
      </c>
      <c r="AH31" s="1452"/>
      <c r="AI31" s="1453"/>
      <c r="AJ31" s="1457" t="s">
        <v>133</v>
      </c>
      <c r="AK31" s="1457"/>
      <c r="AL31" s="1458"/>
      <c r="AM31" s="1006"/>
    </row>
    <row r="32" spans="1:255" ht="60.75" customHeight="1" thickBot="1" x14ac:dyDescent="0.3">
      <c r="A32" s="73"/>
      <c r="B32" s="73"/>
      <c r="C32" s="1462"/>
      <c r="D32" s="1463"/>
      <c r="E32" s="1463"/>
      <c r="F32" s="1464"/>
      <c r="G32" s="981" t="s">
        <v>11</v>
      </c>
      <c r="H32" s="981" t="s">
        <v>272</v>
      </c>
      <c r="I32" s="981" t="s">
        <v>12</v>
      </c>
      <c r="J32" s="1271" t="s">
        <v>281</v>
      </c>
      <c r="K32" s="1271" t="s">
        <v>282</v>
      </c>
      <c r="L32" s="905" t="s">
        <v>283</v>
      </c>
      <c r="M32" s="905" t="s">
        <v>265</v>
      </c>
      <c r="N32" s="905" t="s">
        <v>266</v>
      </c>
      <c r="O32" s="905" t="s">
        <v>267</v>
      </c>
      <c r="P32" s="905" t="s">
        <v>268</v>
      </c>
      <c r="Q32" s="60" t="s">
        <v>269</v>
      </c>
      <c r="R32" s="905" t="s">
        <v>284</v>
      </c>
      <c r="S32" s="60" t="s">
        <v>285</v>
      </c>
      <c r="T32" s="949" t="s">
        <v>301</v>
      </c>
      <c r="U32" s="949" t="s">
        <v>286</v>
      </c>
      <c r="V32" s="1272" t="s">
        <v>15</v>
      </c>
      <c r="W32" s="976" t="s">
        <v>16</v>
      </c>
      <c r="X32" s="1007" t="s">
        <v>273</v>
      </c>
      <c r="Y32" s="1008" t="s">
        <v>274</v>
      </c>
      <c r="Z32" s="1009" t="s">
        <v>275</v>
      </c>
      <c r="AA32" s="1051" t="s">
        <v>292</v>
      </c>
      <c r="AB32" s="957" t="s">
        <v>24</v>
      </c>
      <c r="AC32" s="1054" t="s">
        <v>25</v>
      </c>
      <c r="AD32" s="960" t="s">
        <v>128</v>
      </c>
      <c r="AE32" s="961" t="s">
        <v>129</v>
      </c>
      <c r="AF32" s="962" t="s">
        <v>25</v>
      </c>
      <c r="AG32" s="963" t="s">
        <v>277</v>
      </c>
      <c r="AH32" s="952" t="s">
        <v>278</v>
      </c>
      <c r="AI32" s="963" t="s">
        <v>293</v>
      </c>
      <c r="AJ32" s="60" t="s">
        <v>294</v>
      </c>
      <c r="AK32" s="60" t="s">
        <v>295</v>
      </c>
      <c r="AL32" s="60" t="s">
        <v>313</v>
      </c>
      <c r="AM32" s="1010" t="s">
        <v>207</v>
      </c>
    </row>
    <row r="33" spans="1:39" ht="25.5" customHeight="1" thickBot="1" x14ac:dyDescent="0.3">
      <c r="A33" s="68"/>
      <c r="B33" s="68"/>
      <c r="C33" s="1423" t="s">
        <v>44</v>
      </c>
      <c r="D33" s="1424"/>
      <c r="E33" s="1424"/>
      <c r="F33" s="1425"/>
      <c r="G33" s="1011">
        <f>G19</f>
        <v>77998000</v>
      </c>
      <c r="H33" s="906">
        <f>H19</f>
        <v>0</v>
      </c>
      <c r="I33" s="906">
        <f>I19</f>
        <v>0</v>
      </c>
      <c r="J33" s="906">
        <f>J19+J28</f>
        <v>18758400</v>
      </c>
      <c r="K33" s="906">
        <f>K19+K28</f>
        <v>18163017.600000001</v>
      </c>
      <c r="L33" s="906">
        <f t="shared" ref="L33:S33" si="30">L19</f>
        <v>18000000</v>
      </c>
      <c r="M33" s="906">
        <f t="shared" si="30"/>
        <v>0</v>
      </c>
      <c r="N33" s="906">
        <f t="shared" si="30"/>
        <v>0</v>
      </c>
      <c r="O33" s="906">
        <f t="shared" si="30"/>
        <v>1530000</v>
      </c>
      <c r="P33" s="906">
        <f t="shared" si="30"/>
        <v>1530000</v>
      </c>
      <c r="Q33" s="906">
        <f t="shared" si="30"/>
        <v>18000000</v>
      </c>
      <c r="R33" s="906">
        <f t="shared" si="30"/>
        <v>4469012.66</v>
      </c>
      <c r="S33" s="906">
        <f t="shared" si="30"/>
        <v>0</v>
      </c>
      <c r="T33" s="1000">
        <f t="shared" ref="T33:T37" si="31">Q33-R33</f>
        <v>13530987.34</v>
      </c>
      <c r="U33" s="906">
        <f>Q33-S33</f>
        <v>18000000</v>
      </c>
      <c r="V33" s="906">
        <f t="shared" ref="V33:AF33" si="32">V19</f>
        <v>17925000</v>
      </c>
      <c r="W33" s="906">
        <f t="shared" si="32"/>
        <v>18860000</v>
      </c>
      <c r="X33" s="906">
        <f t="shared" si="32"/>
        <v>0</v>
      </c>
      <c r="Y33" s="906">
        <f t="shared" si="32"/>
        <v>0</v>
      </c>
      <c r="Z33" s="1012">
        <f t="shared" si="32"/>
        <v>16829000</v>
      </c>
      <c r="AA33" s="1012">
        <f t="shared" si="32"/>
        <v>0</v>
      </c>
      <c r="AB33" s="1057">
        <f t="shared" si="32"/>
        <v>17925000</v>
      </c>
      <c r="AC33" s="1055">
        <f t="shared" si="32"/>
        <v>0</v>
      </c>
      <c r="AD33" s="1060">
        <f t="shared" si="32"/>
        <v>0</v>
      </c>
      <c r="AE33" s="1057">
        <f t="shared" si="32"/>
        <v>18860000</v>
      </c>
      <c r="AF33" s="1011">
        <f t="shared" si="32"/>
        <v>0</v>
      </c>
      <c r="AG33" s="906">
        <f t="shared" ref="AG33:AM33" si="33">AG19</f>
        <v>0</v>
      </c>
      <c r="AH33" s="1013">
        <f t="shared" si="33"/>
        <v>18860000</v>
      </c>
      <c r="AI33" s="906">
        <f t="shared" si="33"/>
        <v>0</v>
      </c>
      <c r="AJ33" s="906">
        <f t="shared" si="33"/>
        <v>0</v>
      </c>
      <c r="AK33" s="906">
        <f t="shared" si="33"/>
        <v>55645000</v>
      </c>
      <c r="AL33" s="906">
        <f t="shared" si="33"/>
        <v>-55645000</v>
      </c>
      <c r="AM33" s="906">
        <f t="shared" si="33"/>
        <v>0</v>
      </c>
    </row>
    <row r="34" spans="1:39" ht="28.5" customHeight="1" thickBot="1" x14ac:dyDescent="0.3">
      <c r="A34" s="68"/>
      <c r="B34" s="68"/>
      <c r="C34" s="1426" t="s">
        <v>50</v>
      </c>
      <c r="D34" s="1427"/>
      <c r="E34" s="1427"/>
      <c r="F34" s="1428"/>
      <c r="G34" s="1014">
        <f t="shared" ref="G34:L34" si="34">G22</f>
        <v>12080000</v>
      </c>
      <c r="H34" s="907">
        <f t="shared" si="34"/>
        <v>5500000</v>
      </c>
      <c r="I34" s="907">
        <f t="shared" si="34"/>
        <v>0</v>
      </c>
      <c r="J34" s="907">
        <f t="shared" si="34"/>
        <v>2780000</v>
      </c>
      <c r="K34" s="907">
        <f t="shared" si="34"/>
        <v>2697694.5</v>
      </c>
      <c r="L34" s="907">
        <f t="shared" si="34"/>
        <v>4080000</v>
      </c>
      <c r="M34" s="907"/>
      <c r="N34" s="907">
        <f t="shared" ref="N34:S34" si="35">N22</f>
        <v>0</v>
      </c>
      <c r="O34" s="907">
        <f t="shared" si="35"/>
        <v>0</v>
      </c>
      <c r="P34" s="907">
        <f t="shared" si="35"/>
        <v>0</v>
      </c>
      <c r="Q34" s="907">
        <f t="shared" si="35"/>
        <v>4080000</v>
      </c>
      <c r="R34" s="907">
        <f t="shared" si="35"/>
        <v>1082163.3700000001</v>
      </c>
      <c r="S34" s="907">
        <f t="shared" si="35"/>
        <v>0</v>
      </c>
      <c r="T34" s="1000">
        <f t="shared" si="31"/>
        <v>2997836.63</v>
      </c>
      <c r="U34" s="907">
        <f>Q34-S34</f>
        <v>4080000</v>
      </c>
      <c r="V34" s="907">
        <f t="shared" ref="V34:AM34" si="36">V22</f>
        <v>4063000</v>
      </c>
      <c r="W34" s="907">
        <f t="shared" si="36"/>
        <v>4275000</v>
      </c>
      <c r="X34" s="907">
        <f t="shared" si="36"/>
        <v>5500000</v>
      </c>
      <c r="Y34" s="907">
        <f t="shared" si="36"/>
        <v>5500000</v>
      </c>
      <c r="Z34" s="938">
        <f t="shared" si="36"/>
        <v>18113000</v>
      </c>
      <c r="AA34" s="1052">
        <f t="shared" si="36"/>
        <v>0</v>
      </c>
      <c r="AB34" s="1058">
        <f t="shared" si="36"/>
        <v>4063000</v>
      </c>
      <c r="AC34" s="1056">
        <f t="shared" si="36"/>
        <v>0</v>
      </c>
      <c r="AD34" s="1061">
        <f t="shared" si="36"/>
        <v>0</v>
      </c>
      <c r="AE34" s="1058">
        <f t="shared" si="36"/>
        <v>4275000</v>
      </c>
      <c r="AF34" s="1014">
        <f t="shared" si="36"/>
        <v>0</v>
      </c>
      <c r="AG34" s="907">
        <f t="shared" si="36"/>
        <v>0</v>
      </c>
      <c r="AH34" s="1015">
        <f t="shared" si="36"/>
        <v>4275000</v>
      </c>
      <c r="AI34" s="907">
        <f t="shared" si="36"/>
        <v>0</v>
      </c>
      <c r="AJ34" s="907">
        <f t="shared" si="36"/>
        <v>0</v>
      </c>
      <c r="AK34" s="907">
        <f t="shared" si="36"/>
        <v>12613000</v>
      </c>
      <c r="AL34" s="1016">
        <f t="shared" si="36"/>
        <v>-12613000</v>
      </c>
      <c r="AM34" s="1016">
        <f t="shared" si="36"/>
        <v>0</v>
      </c>
    </row>
    <row r="35" spans="1:39" ht="23.25" customHeight="1" thickBot="1" x14ac:dyDescent="0.3">
      <c r="A35" s="68"/>
      <c r="B35" s="68"/>
      <c r="C35" s="1429" t="s">
        <v>53</v>
      </c>
      <c r="D35" s="1430"/>
      <c r="E35" s="1430"/>
      <c r="F35" s="1431"/>
      <c r="G35" s="1014">
        <f t="shared" ref="G35:L35" si="37">G24</f>
        <v>500000</v>
      </c>
      <c r="H35" s="907">
        <f t="shared" si="37"/>
        <v>0</v>
      </c>
      <c r="I35" s="907">
        <f t="shared" si="37"/>
        <v>0</v>
      </c>
      <c r="J35" s="907">
        <f t="shared" si="37"/>
        <v>41000</v>
      </c>
      <c r="K35" s="907">
        <f t="shared" si="37"/>
        <v>40120</v>
      </c>
      <c r="L35" s="907">
        <f t="shared" si="37"/>
        <v>500000</v>
      </c>
      <c r="M35" s="907"/>
      <c r="N35" s="907">
        <f t="shared" ref="N35:S35" si="38">N24</f>
        <v>0</v>
      </c>
      <c r="O35" s="907">
        <f t="shared" si="38"/>
        <v>0</v>
      </c>
      <c r="P35" s="907">
        <f t="shared" si="38"/>
        <v>0</v>
      </c>
      <c r="Q35" s="907">
        <f t="shared" si="38"/>
        <v>500000</v>
      </c>
      <c r="R35" s="907">
        <f t="shared" si="38"/>
        <v>0</v>
      </c>
      <c r="S35" s="907">
        <f t="shared" si="38"/>
        <v>0</v>
      </c>
      <c r="T35" s="1000">
        <f t="shared" si="31"/>
        <v>500000</v>
      </c>
      <c r="U35" s="907">
        <f>Q35-S35</f>
        <v>500000</v>
      </c>
      <c r="V35" s="907">
        <f t="shared" ref="V35:AM35" si="39">V24</f>
        <v>498000</v>
      </c>
      <c r="W35" s="907">
        <f t="shared" si="39"/>
        <v>525000</v>
      </c>
      <c r="X35" s="907">
        <f t="shared" si="39"/>
        <v>0</v>
      </c>
      <c r="Y35" s="907">
        <f t="shared" ref="Y35" si="40">Y23</f>
        <v>0</v>
      </c>
      <c r="Z35" s="938">
        <f t="shared" si="39"/>
        <v>498000</v>
      </c>
      <c r="AA35" s="1052">
        <f t="shared" si="39"/>
        <v>0</v>
      </c>
      <c r="AB35" s="1058">
        <f t="shared" si="39"/>
        <v>498000</v>
      </c>
      <c r="AC35" s="1056">
        <f t="shared" si="39"/>
        <v>0</v>
      </c>
      <c r="AD35" s="1061">
        <f t="shared" si="39"/>
        <v>0</v>
      </c>
      <c r="AE35" s="1058">
        <f t="shared" si="39"/>
        <v>500000</v>
      </c>
      <c r="AF35" s="1014">
        <f t="shared" si="39"/>
        <v>0</v>
      </c>
      <c r="AG35" s="907">
        <f t="shared" si="39"/>
        <v>0</v>
      </c>
      <c r="AH35" s="1015">
        <f t="shared" si="39"/>
        <v>500000</v>
      </c>
      <c r="AI35" s="907">
        <f t="shared" si="39"/>
        <v>0</v>
      </c>
      <c r="AJ35" s="907">
        <f t="shared" si="39"/>
        <v>0</v>
      </c>
      <c r="AK35" s="907">
        <f t="shared" si="39"/>
        <v>1498000</v>
      </c>
      <c r="AL35" s="1016">
        <f t="shared" si="39"/>
        <v>-1498000</v>
      </c>
      <c r="AM35" s="1016">
        <f t="shared" si="39"/>
        <v>0</v>
      </c>
    </row>
    <row r="36" spans="1:39" ht="27" customHeight="1" thickBot="1" x14ac:dyDescent="0.3">
      <c r="A36" s="68"/>
      <c r="B36" s="68"/>
      <c r="C36" s="1429" t="s">
        <v>63</v>
      </c>
      <c r="D36" s="1430"/>
      <c r="E36" s="1430"/>
      <c r="F36" s="1431"/>
      <c r="G36" s="1014">
        <f>G26</f>
        <v>18479000</v>
      </c>
      <c r="H36" s="907">
        <f t="shared" ref="H36:AM37" si="41">H26</f>
        <v>10894000</v>
      </c>
      <c r="I36" s="907"/>
      <c r="J36" s="907">
        <f t="shared" ref="J36:K36" si="42">J26</f>
        <v>10020000</v>
      </c>
      <c r="K36" s="907">
        <f t="shared" si="42"/>
        <v>10020000</v>
      </c>
      <c r="L36" s="907">
        <f t="shared" si="41"/>
        <v>3000000</v>
      </c>
      <c r="M36" s="907">
        <f t="shared" si="41"/>
        <v>0</v>
      </c>
      <c r="N36" s="907">
        <f t="shared" si="41"/>
        <v>0</v>
      </c>
      <c r="O36" s="907">
        <f t="shared" si="41"/>
        <v>0</v>
      </c>
      <c r="P36" s="907">
        <f t="shared" si="41"/>
        <v>0</v>
      </c>
      <c r="Q36" s="907">
        <f t="shared" si="41"/>
        <v>3000000</v>
      </c>
      <c r="R36" s="907">
        <f t="shared" si="41"/>
        <v>3000000</v>
      </c>
      <c r="S36" s="907">
        <f t="shared" si="41"/>
        <v>0</v>
      </c>
      <c r="T36" s="1000">
        <f t="shared" si="31"/>
        <v>0</v>
      </c>
      <c r="U36" s="907">
        <f>Q36-S36</f>
        <v>3000000</v>
      </c>
      <c r="V36" s="907">
        <f t="shared" si="41"/>
        <v>2987000</v>
      </c>
      <c r="W36" s="907">
        <f t="shared" si="41"/>
        <v>3143000</v>
      </c>
      <c r="X36" s="907">
        <f t="shared" si="41"/>
        <v>10894000</v>
      </c>
      <c r="Y36" s="907">
        <f t="shared" ref="Y36" si="43">Y24</f>
        <v>0</v>
      </c>
      <c r="Z36" s="938">
        <f t="shared" si="41"/>
        <v>20167000</v>
      </c>
      <c r="AA36" s="1052">
        <f t="shared" si="41"/>
        <v>0</v>
      </c>
      <c r="AB36" s="1059">
        <f t="shared" si="41"/>
        <v>2987000</v>
      </c>
      <c r="AC36" s="1056">
        <f t="shared" si="41"/>
        <v>0</v>
      </c>
      <c r="AD36" s="1061">
        <f t="shared" si="41"/>
        <v>0</v>
      </c>
      <c r="AE36" s="1059">
        <f t="shared" si="41"/>
        <v>3143000</v>
      </c>
      <c r="AF36" s="1014">
        <f t="shared" si="41"/>
        <v>0</v>
      </c>
      <c r="AG36" s="907">
        <f t="shared" si="41"/>
        <v>0</v>
      </c>
      <c r="AH36" s="1062">
        <f t="shared" si="41"/>
        <v>3143000</v>
      </c>
      <c r="AI36" s="907">
        <f t="shared" si="41"/>
        <v>0</v>
      </c>
      <c r="AJ36" s="907">
        <f t="shared" si="41"/>
        <v>0</v>
      </c>
      <c r="AK36" s="907">
        <f t="shared" si="41"/>
        <v>9273000</v>
      </c>
      <c r="AL36" s="1016">
        <f t="shared" si="41"/>
        <v>-9273000</v>
      </c>
      <c r="AM36" s="1016" t="e">
        <f t="shared" si="41"/>
        <v>#REF!</v>
      </c>
    </row>
    <row r="37" spans="1:39" ht="29.25" customHeight="1" thickBot="1" x14ac:dyDescent="0.35">
      <c r="A37" s="68"/>
      <c r="B37" s="68"/>
      <c r="C37" s="1418" t="s">
        <v>62</v>
      </c>
      <c r="D37" s="1419"/>
      <c r="E37" s="908"/>
      <c r="F37" s="1017"/>
      <c r="G37" s="910">
        <f>G33+G34+G35+G36</f>
        <v>109057000</v>
      </c>
      <c r="H37" s="909">
        <f t="shared" ref="H37:W37" si="44">H33+H34+H35+H36</f>
        <v>16394000</v>
      </c>
      <c r="I37" s="909">
        <f t="shared" si="44"/>
        <v>0</v>
      </c>
      <c r="J37" s="909">
        <f t="shared" si="44"/>
        <v>31599400</v>
      </c>
      <c r="K37" s="909">
        <f t="shared" si="44"/>
        <v>30920832.100000001</v>
      </c>
      <c r="L37" s="909">
        <f t="shared" si="44"/>
        <v>25580000</v>
      </c>
      <c r="M37" s="909">
        <f t="shared" si="44"/>
        <v>0</v>
      </c>
      <c r="N37" s="909">
        <f t="shared" si="44"/>
        <v>0</v>
      </c>
      <c r="O37" s="909">
        <f t="shared" si="44"/>
        <v>1530000</v>
      </c>
      <c r="P37" s="909">
        <f t="shared" si="44"/>
        <v>1530000</v>
      </c>
      <c r="Q37" s="909">
        <f t="shared" si="44"/>
        <v>25580000</v>
      </c>
      <c r="R37" s="909">
        <f t="shared" si="44"/>
        <v>8551176.0300000012</v>
      </c>
      <c r="S37" s="909">
        <f t="shared" si="44"/>
        <v>0</v>
      </c>
      <c r="T37" s="909">
        <f t="shared" si="31"/>
        <v>17028823.969999999</v>
      </c>
      <c r="U37" s="909">
        <f t="shared" si="44"/>
        <v>25580000</v>
      </c>
      <c r="V37" s="909">
        <f t="shared" si="44"/>
        <v>25473000</v>
      </c>
      <c r="W37" s="909">
        <f t="shared" si="44"/>
        <v>26803000</v>
      </c>
      <c r="X37" s="911">
        <f t="shared" si="41"/>
        <v>16394000</v>
      </c>
      <c r="Y37" s="911">
        <f t="shared" si="41"/>
        <v>16394000</v>
      </c>
      <c r="Z37" s="1018">
        <f t="shared" si="41"/>
        <v>55607000</v>
      </c>
      <c r="AA37" s="1053">
        <f t="shared" si="41"/>
        <v>0</v>
      </c>
      <c r="AB37" s="1283">
        <f t="shared" si="41"/>
        <v>25473000</v>
      </c>
      <c r="AC37" s="1284">
        <f t="shared" si="41"/>
        <v>0</v>
      </c>
      <c r="AD37" s="1285">
        <f t="shared" si="41"/>
        <v>0</v>
      </c>
      <c r="AE37" s="1283">
        <f t="shared" si="41"/>
        <v>26778000</v>
      </c>
      <c r="AF37" s="1286">
        <f t="shared" si="41"/>
        <v>0</v>
      </c>
      <c r="AG37" s="1287">
        <f t="shared" si="41"/>
        <v>0</v>
      </c>
      <c r="AH37" s="1283">
        <f t="shared" si="41"/>
        <v>26778000</v>
      </c>
      <c r="AI37" s="910">
        <f t="shared" si="41"/>
        <v>0</v>
      </c>
      <c r="AJ37" s="911">
        <f t="shared" si="41"/>
        <v>0</v>
      </c>
      <c r="AK37" s="911">
        <f t="shared" si="41"/>
        <v>79029000</v>
      </c>
      <c r="AL37" s="1019">
        <f t="shared" si="41"/>
        <v>-79029000</v>
      </c>
      <c r="AM37" s="1019" t="e">
        <f t="shared" si="41"/>
        <v>#REF!</v>
      </c>
    </row>
    <row r="38" spans="1:39" ht="15.75" x14ac:dyDescent="0.25">
      <c r="A38" s="68"/>
      <c r="B38" s="68"/>
      <c r="C38" s="68"/>
      <c r="D38" s="68"/>
      <c r="E38" s="68"/>
      <c r="F38" s="68"/>
      <c r="G38" s="68"/>
      <c r="H38" s="68"/>
      <c r="I38" s="68"/>
      <c r="J38" s="68"/>
      <c r="K38" s="68"/>
      <c r="L38" s="68"/>
      <c r="M38" s="68"/>
      <c r="N38" s="68"/>
      <c r="O38" s="68"/>
      <c r="P38" s="68"/>
      <c r="Q38" s="68"/>
      <c r="R38" s="68"/>
      <c r="S38" s="68"/>
      <c r="T38" s="68"/>
      <c r="U38" s="68"/>
      <c r="V38" s="68"/>
      <c r="W38" s="69"/>
      <c r="X38" s="69"/>
      <c r="Y38" s="69"/>
      <c r="Z38" s="69"/>
      <c r="AA38" s="69"/>
      <c r="AB38" s="69"/>
      <c r="AC38" s="69"/>
      <c r="AD38" s="68"/>
      <c r="AE38" s="68"/>
      <c r="AF38" s="68"/>
      <c r="AG38" s="68"/>
      <c r="AH38" s="68"/>
      <c r="AI38" s="68"/>
      <c r="AJ38" s="68"/>
      <c r="AK38" s="68"/>
      <c r="AL38" s="68"/>
      <c r="AM38" s="68"/>
    </row>
    <row r="39" spans="1:39" ht="15.75" customHeight="1" x14ac:dyDescent="0.25">
      <c r="A39" s="975"/>
      <c r="B39" s="975"/>
      <c r="C39" s="68"/>
      <c r="D39" s="68"/>
      <c r="E39" s="68"/>
      <c r="F39" s="68"/>
      <c r="G39" s="68"/>
      <c r="H39" s="68"/>
      <c r="I39" s="68"/>
      <c r="J39" s="68"/>
      <c r="K39" s="68"/>
      <c r="L39" s="68"/>
      <c r="M39" s="68"/>
      <c r="N39" s="68"/>
      <c r="O39" s="68"/>
      <c r="P39" s="68"/>
      <c r="Q39" s="68"/>
      <c r="R39" s="68"/>
      <c r="S39" s="68"/>
      <c r="T39" s="68"/>
      <c r="U39" s="68"/>
      <c r="V39" s="68"/>
      <c r="W39" s="69"/>
      <c r="X39" s="69"/>
      <c r="Y39" s="69"/>
      <c r="Z39" s="69"/>
      <c r="AA39" s="69"/>
      <c r="AB39" s="69"/>
      <c r="AC39" s="69"/>
      <c r="AD39" s="68"/>
      <c r="AE39" s="68"/>
      <c r="AF39" s="68"/>
      <c r="AG39" s="68"/>
      <c r="AH39" s="68"/>
      <c r="AI39" s="68"/>
      <c r="AJ39" s="68"/>
      <c r="AK39" s="68"/>
      <c r="AL39" s="68"/>
      <c r="AM39" s="68"/>
    </row>
    <row r="40" spans="1:39" ht="15.75" x14ac:dyDescent="0.25">
      <c r="A40" s="975"/>
      <c r="B40" s="975"/>
      <c r="C40" s="68"/>
      <c r="D40" s="68"/>
      <c r="E40" s="68"/>
      <c r="F40" s="68"/>
      <c r="G40" s="68"/>
      <c r="H40" s="68"/>
      <c r="I40" s="68"/>
      <c r="J40" s="68"/>
      <c r="K40" s="68"/>
      <c r="L40" s="68"/>
      <c r="M40" s="68"/>
      <c r="N40" s="68"/>
      <c r="O40" s="68"/>
      <c r="P40" s="68"/>
      <c r="Q40" s="68"/>
      <c r="R40" s="68"/>
      <c r="S40" s="68"/>
      <c r="T40" s="68"/>
      <c r="U40" s="68"/>
      <c r="V40" s="68"/>
      <c r="W40" s="69"/>
      <c r="X40" s="69"/>
      <c r="Y40" s="69"/>
      <c r="Z40" s="69"/>
      <c r="AA40" s="69"/>
      <c r="AB40" s="69"/>
      <c r="AC40" s="69"/>
      <c r="AD40" s="68"/>
      <c r="AE40" s="68"/>
      <c r="AF40" s="68"/>
      <c r="AG40" s="68"/>
      <c r="AH40" s="68"/>
      <c r="AI40" s="68"/>
      <c r="AJ40" s="68"/>
      <c r="AK40" s="68"/>
      <c r="AL40" s="68"/>
      <c r="AM40" s="68"/>
    </row>
    <row r="41" spans="1:39" ht="15.75" x14ac:dyDescent="0.25">
      <c r="A41" s="975"/>
      <c r="B41" s="975"/>
      <c r="C41" s="68"/>
      <c r="D41" s="68"/>
      <c r="E41" s="68"/>
      <c r="F41" s="68"/>
      <c r="G41" s="68"/>
      <c r="H41" s="68"/>
      <c r="I41" s="68"/>
      <c r="J41" s="68"/>
      <c r="K41" s="68"/>
      <c r="L41" s="68"/>
      <c r="M41" s="68"/>
      <c r="N41" s="68"/>
      <c r="O41" s="68"/>
      <c r="P41" s="68"/>
      <c r="Q41" s="68"/>
      <c r="R41" s="68"/>
      <c r="S41" s="68"/>
      <c r="T41" s="68"/>
      <c r="U41" s="68"/>
      <c r="V41" s="68"/>
      <c r="W41" s="69"/>
      <c r="X41" s="69"/>
      <c r="Y41" s="69"/>
      <c r="Z41" s="69"/>
      <c r="AA41" s="69"/>
      <c r="AB41" s="69"/>
      <c r="AC41" s="69"/>
      <c r="AD41" s="68"/>
      <c r="AE41" s="68"/>
      <c r="AF41" s="68"/>
      <c r="AG41" s="68"/>
      <c r="AH41" s="68"/>
      <c r="AI41" s="68"/>
      <c r="AJ41" s="68"/>
      <c r="AK41" s="68"/>
      <c r="AL41" s="68"/>
      <c r="AM41" s="68"/>
    </row>
    <row r="42" spans="1:39" ht="15.75" x14ac:dyDescent="0.25">
      <c r="A42" s="975"/>
      <c r="B42" s="975"/>
      <c r="C42" s="68"/>
      <c r="D42" s="68"/>
      <c r="E42" s="68"/>
      <c r="F42" s="68"/>
      <c r="G42" s="68"/>
      <c r="H42" s="68"/>
      <c r="I42" s="68"/>
      <c r="J42" s="68"/>
      <c r="K42" s="68"/>
      <c r="L42" s="68"/>
      <c r="M42" s="68"/>
      <c r="N42" s="68"/>
      <c r="O42" s="68"/>
      <c r="P42" s="68"/>
      <c r="Q42" s="68"/>
      <c r="R42" s="68"/>
      <c r="S42" s="68"/>
      <c r="T42" s="68"/>
      <c r="U42" s="68"/>
      <c r="V42" s="68"/>
      <c r="W42" s="69"/>
      <c r="X42" s="69"/>
      <c r="Y42" s="69"/>
      <c r="Z42" s="69"/>
      <c r="AA42" s="69"/>
      <c r="AB42" s="69"/>
      <c r="AC42" s="69"/>
      <c r="AD42" s="68"/>
      <c r="AE42" s="68"/>
      <c r="AF42" s="68"/>
      <c r="AG42" s="68"/>
      <c r="AH42" s="68"/>
      <c r="AI42" s="68"/>
      <c r="AJ42" s="68"/>
      <c r="AK42" s="68"/>
      <c r="AL42" s="68"/>
      <c r="AM42" s="68"/>
    </row>
    <row r="43" spans="1:39" ht="15.75" x14ac:dyDescent="0.25">
      <c r="A43" s="975"/>
      <c r="B43" s="975"/>
      <c r="C43" s="68"/>
      <c r="D43" s="68"/>
      <c r="E43" s="68"/>
      <c r="F43" s="68"/>
      <c r="G43" s="68"/>
      <c r="H43" s="68"/>
      <c r="I43" s="68"/>
      <c r="J43" s="68"/>
      <c r="K43" s="68"/>
      <c r="L43" s="68"/>
      <c r="M43" s="68"/>
      <c r="N43" s="68"/>
      <c r="O43" s="68"/>
      <c r="P43" s="68"/>
      <c r="Q43" s="68"/>
      <c r="R43" s="68"/>
      <c r="S43" s="68"/>
      <c r="T43" s="68"/>
      <c r="U43" s="68"/>
      <c r="V43" s="68"/>
      <c r="W43" s="69"/>
      <c r="X43" s="69"/>
      <c r="Y43" s="69"/>
      <c r="Z43" s="69"/>
      <c r="AA43" s="69"/>
      <c r="AB43" s="69"/>
      <c r="AC43" s="69"/>
      <c r="AD43" s="68"/>
      <c r="AE43" s="68"/>
      <c r="AF43" s="68"/>
      <c r="AG43" s="68"/>
      <c r="AH43" s="68"/>
      <c r="AI43" s="68"/>
      <c r="AJ43" s="68"/>
      <c r="AK43" s="68"/>
      <c r="AL43" s="68"/>
      <c r="AM43" s="68"/>
    </row>
    <row r="44" spans="1:39" ht="15.75" x14ac:dyDescent="0.25">
      <c r="A44" s="975"/>
      <c r="B44" s="975"/>
      <c r="C44" s="68"/>
      <c r="D44" s="68"/>
      <c r="E44" s="68"/>
      <c r="F44" s="68"/>
      <c r="G44" s="68"/>
      <c r="H44" s="68"/>
      <c r="I44" s="68"/>
      <c r="J44" s="68"/>
      <c r="K44" s="68"/>
      <c r="L44" s="68"/>
      <c r="M44" s="68"/>
      <c r="N44" s="68"/>
      <c r="O44" s="68"/>
      <c r="P44" s="68"/>
      <c r="Q44" s="68"/>
      <c r="R44" s="68"/>
      <c r="S44" s="68"/>
      <c r="T44" s="68"/>
      <c r="U44" s="68"/>
      <c r="V44" s="68"/>
      <c r="W44" s="69"/>
      <c r="X44" s="69"/>
      <c r="Y44" s="69"/>
      <c r="Z44" s="69"/>
      <c r="AA44" s="69"/>
      <c r="AB44" s="69"/>
      <c r="AC44" s="69"/>
      <c r="AD44" s="68"/>
      <c r="AE44" s="68"/>
      <c r="AF44" s="68"/>
      <c r="AG44" s="68"/>
      <c r="AH44" s="68"/>
      <c r="AI44" s="68"/>
      <c r="AJ44" s="68"/>
      <c r="AK44" s="68"/>
      <c r="AL44" s="68"/>
      <c r="AM44" s="68"/>
    </row>
    <row r="45" spans="1:39" ht="15.75" x14ac:dyDescent="0.25">
      <c r="A45" s="975"/>
      <c r="B45" s="975"/>
      <c r="C45" s="68"/>
      <c r="D45" s="68"/>
      <c r="E45" s="68"/>
      <c r="F45" s="68"/>
      <c r="G45" s="68"/>
      <c r="H45" s="68"/>
      <c r="I45" s="68"/>
      <c r="J45" s="68"/>
      <c r="K45" s="68"/>
      <c r="L45" s="68"/>
      <c r="M45" s="68"/>
      <c r="N45" s="68"/>
      <c r="O45" s="68"/>
      <c r="P45" s="68"/>
      <c r="Q45" s="68"/>
      <c r="R45" s="68"/>
      <c r="S45" s="68"/>
      <c r="T45" s="68"/>
      <c r="U45" s="68"/>
      <c r="V45" s="68"/>
      <c r="W45" s="69"/>
      <c r="X45" s="69"/>
      <c r="Y45" s="69"/>
      <c r="Z45" s="69"/>
      <c r="AA45" s="69"/>
      <c r="AB45" s="69"/>
      <c r="AC45" s="69"/>
      <c r="AD45" s="68"/>
      <c r="AE45" s="68"/>
      <c r="AF45" s="68"/>
      <c r="AG45" s="68"/>
      <c r="AH45" s="68"/>
      <c r="AI45" s="68"/>
      <c r="AJ45" s="68"/>
      <c r="AK45" s="68"/>
      <c r="AL45" s="68"/>
      <c r="AM45" s="68"/>
    </row>
    <row r="46" spans="1:39" ht="15.75" x14ac:dyDescent="0.25">
      <c r="A46" s="975"/>
      <c r="B46" s="975"/>
      <c r="C46" s="68"/>
      <c r="D46" s="68"/>
      <c r="E46" s="68"/>
      <c r="F46" s="68"/>
      <c r="G46" s="68"/>
      <c r="H46" s="68"/>
      <c r="I46" s="68"/>
      <c r="J46" s="68"/>
      <c r="K46" s="68"/>
      <c r="L46" s="68"/>
      <c r="M46" s="68"/>
      <c r="N46" s="68"/>
      <c r="O46" s="68"/>
      <c r="P46" s="68"/>
      <c r="Q46" s="68"/>
      <c r="R46" s="68"/>
      <c r="S46" s="68"/>
      <c r="T46" s="68"/>
      <c r="U46" s="68"/>
      <c r="V46" s="68"/>
      <c r="W46" s="69"/>
      <c r="X46" s="69"/>
      <c r="Y46" s="69"/>
      <c r="Z46" s="69"/>
      <c r="AA46" s="69"/>
      <c r="AB46" s="69"/>
      <c r="AC46" s="69"/>
      <c r="AD46" s="68"/>
      <c r="AE46" s="68"/>
      <c r="AF46" s="68"/>
      <c r="AG46" s="68"/>
      <c r="AH46" s="68"/>
      <c r="AI46" s="68"/>
      <c r="AJ46" s="68"/>
      <c r="AK46" s="68"/>
      <c r="AL46" s="68"/>
      <c r="AM46" s="68"/>
    </row>
    <row r="47" spans="1:39" ht="15.75" x14ac:dyDescent="0.25">
      <c r="A47" s="975"/>
      <c r="B47" s="975"/>
      <c r="C47" s="68"/>
      <c r="D47" s="68"/>
      <c r="E47" s="68"/>
      <c r="F47" s="68"/>
      <c r="G47" s="68"/>
      <c r="H47" s="68"/>
      <c r="I47" s="68"/>
      <c r="J47" s="68"/>
      <c r="K47" s="68"/>
      <c r="L47" s="68"/>
      <c r="M47" s="68"/>
      <c r="N47" s="68"/>
      <c r="O47" s="68"/>
      <c r="P47" s="68"/>
      <c r="Q47" s="68"/>
      <c r="R47" s="68"/>
      <c r="S47" s="68"/>
      <c r="T47" s="68"/>
      <c r="U47" s="68"/>
      <c r="V47" s="68"/>
      <c r="W47" s="69"/>
      <c r="X47" s="69"/>
      <c r="Y47" s="69"/>
      <c r="Z47" s="69"/>
      <c r="AA47" s="69"/>
      <c r="AB47" s="69"/>
      <c r="AC47" s="69"/>
      <c r="AD47" s="68"/>
      <c r="AE47" s="68"/>
      <c r="AF47" s="68"/>
      <c r="AG47" s="68"/>
      <c r="AH47" s="68"/>
      <c r="AI47" s="68"/>
      <c r="AJ47" s="68"/>
      <c r="AK47" s="68"/>
      <c r="AL47" s="68"/>
      <c r="AM47" s="68"/>
    </row>
    <row r="48" spans="1:39" ht="15.75" x14ac:dyDescent="0.25">
      <c r="A48" s="975"/>
      <c r="B48" s="975"/>
      <c r="C48" s="68"/>
      <c r="D48" s="68"/>
      <c r="E48" s="68"/>
      <c r="F48" s="68"/>
      <c r="G48" s="68"/>
      <c r="H48" s="68"/>
      <c r="I48" s="68"/>
      <c r="J48" s="68"/>
      <c r="K48" s="68"/>
      <c r="L48" s="68"/>
      <c r="M48" s="68"/>
      <c r="N48" s="68"/>
      <c r="O48" s="68"/>
      <c r="P48" s="68"/>
      <c r="Q48" s="68"/>
      <c r="R48" s="68"/>
      <c r="S48" s="68"/>
      <c r="T48" s="68"/>
      <c r="U48" s="68"/>
      <c r="V48" s="68"/>
      <c r="W48" s="69"/>
      <c r="X48" s="69"/>
      <c r="Y48" s="69"/>
      <c r="Z48" s="69"/>
      <c r="AA48" s="69"/>
      <c r="AB48" s="69"/>
      <c r="AC48" s="69"/>
      <c r="AD48" s="68"/>
      <c r="AE48" s="68"/>
      <c r="AF48" s="68"/>
      <c r="AG48" s="68"/>
      <c r="AH48" s="68"/>
      <c r="AI48" s="68"/>
      <c r="AJ48" s="68"/>
      <c r="AK48" s="68"/>
      <c r="AL48" s="68"/>
      <c r="AM48" s="68"/>
    </row>
    <row r="49" spans="1:39" ht="15.75" x14ac:dyDescent="0.25">
      <c r="A49" s="975"/>
      <c r="B49" s="975"/>
      <c r="C49" s="68"/>
      <c r="D49" s="68"/>
      <c r="E49" s="68"/>
      <c r="F49" s="68"/>
      <c r="G49" s="68"/>
      <c r="H49" s="68"/>
      <c r="I49" s="68"/>
      <c r="J49" s="68"/>
      <c r="K49" s="68"/>
      <c r="L49" s="68"/>
      <c r="M49" s="68"/>
      <c r="N49" s="68"/>
      <c r="O49" s="68"/>
      <c r="P49" s="68"/>
      <c r="Q49" s="68"/>
      <c r="R49" s="68"/>
      <c r="S49" s="68"/>
      <c r="T49" s="68"/>
      <c r="U49" s="68"/>
      <c r="V49" s="68"/>
      <c r="W49" s="69"/>
      <c r="X49" s="69"/>
      <c r="Y49" s="69"/>
      <c r="Z49" s="69"/>
      <c r="AA49" s="69"/>
      <c r="AB49" s="69"/>
      <c r="AC49" s="69"/>
      <c r="AD49" s="68"/>
      <c r="AE49" s="68"/>
      <c r="AF49" s="68"/>
      <c r="AG49" s="68"/>
      <c r="AH49" s="68"/>
      <c r="AI49" s="68"/>
      <c r="AJ49" s="68"/>
      <c r="AK49" s="68"/>
      <c r="AL49" s="68"/>
      <c r="AM49" s="68"/>
    </row>
    <row r="50" spans="1:39" ht="15.75" x14ac:dyDescent="0.25">
      <c r="A50" s="975"/>
      <c r="B50" s="975"/>
      <c r="C50" s="68"/>
      <c r="D50" s="68"/>
      <c r="E50" s="68"/>
      <c r="F50" s="68"/>
      <c r="G50" s="68"/>
      <c r="H50" s="68"/>
      <c r="I50" s="68"/>
      <c r="J50" s="68"/>
      <c r="K50" s="68"/>
      <c r="L50" s="68"/>
      <c r="M50" s="68"/>
      <c r="N50" s="68"/>
      <c r="O50" s="68"/>
      <c r="P50" s="68"/>
      <c r="Q50" s="68"/>
      <c r="R50" s="68"/>
      <c r="S50" s="68"/>
      <c r="T50" s="68"/>
      <c r="U50" s="68"/>
      <c r="V50" s="68"/>
      <c r="W50" s="69"/>
      <c r="X50" s="69"/>
      <c r="Y50" s="69"/>
      <c r="Z50" s="69"/>
      <c r="AA50" s="69"/>
      <c r="AB50" s="69"/>
      <c r="AC50" s="69"/>
      <c r="AD50" s="68"/>
      <c r="AE50" s="68"/>
      <c r="AF50" s="68"/>
      <c r="AG50" s="68"/>
      <c r="AH50" s="68"/>
      <c r="AI50" s="68"/>
      <c r="AJ50" s="68"/>
      <c r="AK50" s="68"/>
      <c r="AL50" s="68"/>
      <c r="AM50" s="68"/>
    </row>
    <row r="51" spans="1:39" ht="15.75" x14ac:dyDescent="0.25">
      <c r="A51" s="975"/>
      <c r="B51" s="975"/>
      <c r="C51" s="68"/>
      <c r="D51" s="68"/>
      <c r="E51" s="68"/>
      <c r="F51" s="68"/>
      <c r="G51" s="68"/>
      <c r="H51" s="68"/>
      <c r="I51" s="68"/>
      <c r="J51" s="68"/>
      <c r="K51" s="68"/>
      <c r="L51" s="68"/>
      <c r="M51" s="68"/>
      <c r="N51" s="68"/>
      <c r="O51" s="68"/>
      <c r="P51" s="68"/>
      <c r="Q51" s="68"/>
      <c r="R51" s="68"/>
      <c r="S51" s="68"/>
      <c r="T51" s="68"/>
      <c r="U51" s="68"/>
      <c r="V51" s="68"/>
      <c r="W51" s="69"/>
      <c r="X51" s="69"/>
      <c r="Y51" s="69"/>
      <c r="Z51" s="69"/>
      <c r="AA51" s="69"/>
      <c r="AB51" s="69"/>
      <c r="AC51" s="69"/>
      <c r="AD51" s="68"/>
      <c r="AE51" s="68"/>
      <c r="AF51" s="68"/>
      <c r="AG51" s="68"/>
      <c r="AH51" s="68"/>
      <c r="AI51" s="68"/>
      <c r="AJ51" s="68"/>
      <c r="AK51" s="68"/>
      <c r="AL51" s="68"/>
      <c r="AM51" s="68"/>
    </row>
    <row r="52" spans="1:39" ht="15.75" x14ac:dyDescent="0.25">
      <c r="A52" s="975"/>
      <c r="B52" s="975"/>
      <c r="C52" s="68"/>
      <c r="D52" s="68"/>
      <c r="E52" s="68"/>
      <c r="F52" s="68"/>
      <c r="G52" s="68"/>
      <c r="H52" s="68"/>
      <c r="I52" s="68"/>
      <c r="J52" s="68"/>
      <c r="K52" s="68"/>
      <c r="L52" s="68"/>
      <c r="M52" s="68"/>
      <c r="N52" s="68"/>
      <c r="O52" s="68"/>
      <c r="P52" s="68"/>
      <c r="Q52" s="68"/>
      <c r="R52" s="68"/>
      <c r="S52" s="68"/>
      <c r="T52" s="68"/>
      <c r="U52" s="68"/>
      <c r="V52" s="68"/>
      <c r="W52" s="69"/>
      <c r="X52" s="69"/>
      <c r="Y52" s="69"/>
      <c r="Z52" s="69"/>
      <c r="AA52" s="69"/>
      <c r="AB52" s="69"/>
      <c r="AC52" s="69"/>
      <c r="AD52" s="68"/>
      <c r="AE52" s="68"/>
      <c r="AF52" s="68"/>
      <c r="AG52" s="68"/>
      <c r="AH52" s="68"/>
      <c r="AI52" s="68"/>
      <c r="AJ52" s="68"/>
      <c r="AK52" s="68"/>
      <c r="AL52" s="68"/>
      <c r="AM52" s="68"/>
    </row>
    <row r="53" spans="1:39" ht="15.75" x14ac:dyDescent="0.25">
      <c r="A53" s="975"/>
      <c r="B53" s="975"/>
      <c r="C53" s="68"/>
      <c r="D53" s="68"/>
      <c r="E53" s="68"/>
      <c r="F53" s="68"/>
      <c r="G53" s="68"/>
      <c r="H53" s="68"/>
      <c r="I53" s="68"/>
      <c r="J53" s="68"/>
      <c r="K53" s="68"/>
      <c r="L53" s="68"/>
      <c r="M53" s="68"/>
      <c r="N53" s="68"/>
      <c r="O53" s="68"/>
      <c r="P53" s="68"/>
      <c r="Q53" s="68"/>
      <c r="R53" s="68"/>
      <c r="S53" s="68"/>
      <c r="T53" s="68"/>
      <c r="U53" s="68"/>
      <c r="V53" s="68"/>
      <c r="W53" s="69"/>
      <c r="X53" s="69"/>
      <c r="Y53" s="69"/>
      <c r="Z53" s="69"/>
      <c r="AA53" s="69"/>
      <c r="AB53" s="69"/>
      <c r="AC53" s="69"/>
      <c r="AD53" s="68"/>
      <c r="AE53" s="68"/>
      <c r="AF53" s="68"/>
      <c r="AG53" s="68"/>
      <c r="AH53" s="68"/>
      <c r="AI53" s="68"/>
      <c r="AJ53" s="68"/>
      <c r="AK53" s="68"/>
      <c r="AL53" s="68"/>
      <c r="AM53" s="68"/>
    </row>
    <row r="54" spans="1:39" ht="15.75" x14ac:dyDescent="0.25">
      <c r="A54" s="975"/>
      <c r="B54" s="975"/>
      <c r="C54" s="68"/>
      <c r="D54" s="68"/>
      <c r="E54" s="68"/>
      <c r="F54" s="68"/>
      <c r="G54" s="68"/>
      <c r="H54" s="68"/>
      <c r="I54" s="68"/>
      <c r="J54" s="68"/>
      <c r="K54" s="68"/>
      <c r="L54" s="68"/>
      <c r="M54" s="68"/>
      <c r="N54" s="68"/>
      <c r="O54" s="68"/>
      <c r="P54" s="68"/>
      <c r="Q54" s="68"/>
      <c r="R54" s="68"/>
      <c r="S54" s="68"/>
      <c r="T54" s="68"/>
      <c r="U54" s="68"/>
      <c r="V54" s="68"/>
      <c r="W54" s="69"/>
      <c r="X54" s="69"/>
      <c r="Y54" s="69"/>
      <c r="Z54" s="69"/>
      <c r="AA54" s="69"/>
      <c r="AB54" s="69"/>
      <c r="AC54" s="69"/>
      <c r="AD54" s="68"/>
      <c r="AE54" s="68"/>
      <c r="AF54" s="68"/>
      <c r="AG54" s="68"/>
      <c r="AH54" s="68"/>
      <c r="AI54" s="68"/>
      <c r="AJ54" s="68"/>
      <c r="AK54" s="68"/>
      <c r="AL54" s="68"/>
      <c r="AM54" s="68"/>
    </row>
    <row r="55" spans="1:39" ht="15.75" x14ac:dyDescent="0.25">
      <c r="A55" s="975"/>
      <c r="B55" s="975"/>
      <c r="C55" s="68"/>
      <c r="D55" s="68"/>
      <c r="E55" s="68"/>
      <c r="F55" s="68"/>
      <c r="G55" s="68"/>
      <c r="H55" s="68"/>
      <c r="I55" s="68"/>
      <c r="J55" s="68"/>
      <c r="K55" s="68"/>
      <c r="L55" s="68"/>
      <c r="M55" s="68"/>
      <c r="N55" s="68"/>
      <c r="O55" s="68"/>
      <c r="P55" s="68"/>
      <c r="Q55" s="68"/>
      <c r="R55" s="68"/>
      <c r="S55" s="68"/>
      <c r="T55" s="68"/>
      <c r="U55" s="68"/>
      <c r="V55" s="68"/>
      <c r="W55" s="69"/>
      <c r="X55" s="69"/>
      <c r="Y55" s="69"/>
      <c r="Z55" s="69"/>
      <c r="AA55" s="69"/>
      <c r="AB55" s="69"/>
      <c r="AC55" s="69"/>
      <c r="AD55" s="68"/>
      <c r="AE55" s="68"/>
      <c r="AF55" s="68"/>
      <c r="AG55" s="68"/>
      <c r="AH55" s="68"/>
      <c r="AI55" s="68"/>
      <c r="AJ55" s="68"/>
      <c r="AK55" s="68"/>
      <c r="AL55" s="68"/>
      <c r="AM55" s="68"/>
    </row>
    <row r="56" spans="1:39" ht="15.75" x14ac:dyDescent="0.25">
      <c r="A56" s="975"/>
      <c r="B56" s="975"/>
      <c r="C56" s="68"/>
      <c r="D56" s="68"/>
      <c r="E56" s="68"/>
      <c r="F56" s="68"/>
      <c r="G56" s="68"/>
      <c r="H56" s="68"/>
      <c r="I56" s="68"/>
      <c r="J56" s="68"/>
      <c r="K56" s="68"/>
      <c r="L56" s="68"/>
      <c r="M56" s="68"/>
      <c r="N56" s="68"/>
      <c r="O56" s="68"/>
      <c r="P56" s="68"/>
      <c r="Q56" s="68"/>
      <c r="R56" s="68"/>
      <c r="S56" s="68"/>
      <c r="T56" s="68"/>
      <c r="U56" s="68"/>
      <c r="V56" s="68"/>
      <c r="W56" s="69"/>
      <c r="X56" s="69"/>
      <c r="Y56" s="69"/>
      <c r="Z56" s="69"/>
      <c r="AA56" s="69"/>
      <c r="AB56" s="69"/>
      <c r="AC56" s="69"/>
      <c r="AD56" s="68"/>
      <c r="AE56" s="68"/>
      <c r="AF56" s="68"/>
      <c r="AG56" s="68"/>
      <c r="AH56" s="68"/>
      <c r="AI56" s="68"/>
      <c r="AJ56" s="68"/>
      <c r="AK56" s="68"/>
      <c r="AL56" s="68"/>
      <c r="AM56" s="68"/>
    </row>
    <row r="57" spans="1:39" ht="15.75" x14ac:dyDescent="0.25">
      <c r="A57" s="975"/>
      <c r="B57" s="975"/>
      <c r="C57" s="68"/>
      <c r="D57" s="68"/>
      <c r="E57" s="68"/>
      <c r="F57" s="68"/>
      <c r="G57" s="68"/>
      <c r="H57" s="68"/>
      <c r="I57" s="68"/>
      <c r="J57" s="68"/>
      <c r="K57" s="68"/>
      <c r="L57" s="68"/>
      <c r="M57" s="68"/>
      <c r="N57" s="68"/>
      <c r="O57" s="68"/>
      <c r="P57" s="68"/>
      <c r="Q57" s="68"/>
      <c r="R57" s="68"/>
      <c r="S57" s="68"/>
      <c r="T57" s="68"/>
      <c r="U57" s="68"/>
      <c r="V57" s="68"/>
      <c r="W57" s="69"/>
      <c r="X57" s="69"/>
      <c r="Y57" s="69"/>
      <c r="Z57" s="69"/>
      <c r="AA57" s="69"/>
      <c r="AB57" s="69"/>
      <c r="AC57" s="69"/>
      <c r="AD57" s="68"/>
      <c r="AE57" s="68"/>
      <c r="AF57" s="68"/>
      <c r="AG57" s="68"/>
      <c r="AH57" s="68"/>
      <c r="AI57" s="68"/>
      <c r="AJ57" s="68"/>
      <c r="AK57" s="68"/>
      <c r="AL57" s="68"/>
      <c r="AM57" s="68"/>
    </row>
    <row r="58" spans="1:39" ht="15.75" x14ac:dyDescent="0.25">
      <c r="A58" s="975"/>
      <c r="B58" s="975"/>
      <c r="C58" s="68"/>
      <c r="D58" s="68"/>
      <c r="E58" s="68"/>
      <c r="F58" s="68"/>
      <c r="G58" s="68"/>
      <c r="H58" s="68"/>
      <c r="I58" s="68"/>
      <c r="J58" s="68"/>
      <c r="K58" s="68"/>
      <c r="L58" s="68"/>
      <c r="M58" s="68"/>
      <c r="N58" s="68"/>
      <c r="O58" s="68"/>
      <c r="P58" s="68"/>
      <c r="Q58" s="68"/>
      <c r="R58" s="68"/>
      <c r="S58" s="68"/>
      <c r="T58" s="68"/>
      <c r="U58" s="68"/>
      <c r="V58" s="68"/>
      <c r="W58" s="69"/>
      <c r="X58" s="69"/>
      <c r="Y58" s="69"/>
      <c r="Z58" s="69"/>
      <c r="AA58" s="69"/>
      <c r="AB58" s="69"/>
      <c r="AC58" s="69"/>
      <c r="AD58" s="68"/>
      <c r="AE58" s="68"/>
      <c r="AF58" s="68"/>
      <c r="AG58" s="68"/>
      <c r="AH58" s="68"/>
      <c r="AI58" s="68"/>
      <c r="AJ58" s="68"/>
      <c r="AK58" s="68"/>
      <c r="AL58" s="68"/>
      <c r="AM58" s="68"/>
    </row>
    <row r="59" spans="1:39" ht="15.75" x14ac:dyDescent="0.25">
      <c r="A59" s="975"/>
      <c r="B59" s="975"/>
      <c r="C59" s="68"/>
      <c r="D59" s="68"/>
      <c r="E59" s="68"/>
      <c r="F59" s="68"/>
      <c r="G59" s="68"/>
      <c r="H59" s="68"/>
      <c r="I59" s="68"/>
      <c r="J59" s="68"/>
      <c r="K59" s="68"/>
      <c r="L59" s="68"/>
      <c r="M59" s="68"/>
      <c r="N59" s="68"/>
      <c r="O59" s="68"/>
      <c r="P59" s="68"/>
      <c r="Q59" s="68"/>
      <c r="R59" s="68"/>
      <c r="S59" s="68"/>
      <c r="T59" s="68"/>
      <c r="U59" s="68"/>
      <c r="V59" s="68"/>
      <c r="W59" s="69"/>
      <c r="X59" s="69"/>
      <c r="Y59" s="69"/>
      <c r="Z59" s="69"/>
      <c r="AA59" s="69"/>
      <c r="AB59" s="69"/>
      <c r="AC59" s="69"/>
      <c r="AD59" s="68"/>
      <c r="AE59" s="68"/>
      <c r="AF59" s="68"/>
      <c r="AG59" s="68"/>
      <c r="AH59" s="68"/>
      <c r="AI59" s="68"/>
      <c r="AJ59" s="68"/>
      <c r="AK59" s="68"/>
      <c r="AL59" s="68"/>
      <c r="AM59" s="68"/>
    </row>
    <row r="60" spans="1:39" ht="15.75" x14ac:dyDescent="0.25">
      <c r="A60" s="975"/>
      <c r="B60" s="975"/>
      <c r="C60" s="68"/>
      <c r="D60" s="68"/>
      <c r="E60" s="68"/>
      <c r="F60" s="68"/>
      <c r="G60" s="68"/>
      <c r="H60" s="68"/>
      <c r="I60" s="68"/>
      <c r="J60" s="68"/>
      <c r="K60" s="68"/>
      <c r="L60" s="68"/>
      <c r="M60" s="68"/>
      <c r="N60" s="68"/>
      <c r="O60" s="68"/>
      <c r="P60" s="68"/>
      <c r="Q60" s="68"/>
      <c r="R60" s="68"/>
      <c r="S60" s="68"/>
      <c r="T60" s="68"/>
      <c r="U60" s="68"/>
      <c r="V60" s="68"/>
      <c r="W60" s="69"/>
      <c r="X60" s="69"/>
      <c r="Y60" s="69"/>
      <c r="Z60" s="69"/>
      <c r="AA60" s="69"/>
      <c r="AB60" s="69"/>
      <c r="AC60" s="69"/>
      <c r="AD60" s="68"/>
      <c r="AE60" s="68"/>
      <c r="AF60" s="68"/>
      <c r="AG60" s="68"/>
      <c r="AH60" s="68"/>
      <c r="AI60" s="68"/>
      <c r="AJ60" s="68"/>
      <c r="AK60" s="68"/>
      <c r="AL60" s="68"/>
      <c r="AM60" s="68"/>
    </row>
    <row r="61" spans="1:39" ht="15.75" x14ac:dyDescent="0.25">
      <c r="A61" s="975"/>
      <c r="B61" s="975"/>
      <c r="C61" s="68"/>
      <c r="D61" s="68"/>
      <c r="E61" s="68"/>
      <c r="F61" s="68"/>
      <c r="G61" s="68"/>
      <c r="H61" s="68"/>
      <c r="I61" s="68"/>
      <c r="J61" s="68"/>
      <c r="K61" s="68"/>
      <c r="L61" s="68"/>
      <c r="M61" s="68"/>
      <c r="N61" s="68"/>
      <c r="O61" s="68"/>
      <c r="P61" s="68"/>
      <c r="Q61" s="68"/>
      <c r="R61" s="68"/>
      <c r="S61" s="68"/>
      <c r="T61" s="68"/>
      <c r="U61" s="68"/>
      <c r="V61" s="68"/>
      <c r="W61" s="69"/>
      <c r="X61" s="69"/>
      <c r="Y61" s="69"/>
      <c r="Z61" s="69"/>
      <c r="AA61" s="69"/>
      <c r="AB61" s="69"/>
      <c r="AC61" s="69"/>
      <c r="AD61" s="68"/>
      <c r="AE61" s="68"/>
      <c r="AF61" s="68"/>
      <c r="AG61" s="68"/>
      <c r="AH61" s="68"/>
      <c r="AI61" s="68"/>
      <c r="AJ61" s="68"/>
      <c r="AK61" s="68"/>
      <c r="AL61" s="68"/>
      <c r="AM61" s="68"/>
    </row>
    <row r="62" spans="1:39" ht="15.75" x14ac:dyDescent="0.25">
      <c r="A62" s="975"/>
      <c r="B62" s="975"/>
      <c r="C62" s="68"/>
      <c r="D62" s="68"/>
      <c r="E62" s="68"/>
      <c r="F62" s="68"/>
      <c r="G62" s="68"/>
      <c r="H62" s="68"/>
      <c r="I62" s="68"/>
      <c r="J62" s="68"/>
      <c r="K62" s="68"/>
      <c r="L62" s="68"/>
      <c r="M62" s="68"/>
      <c r="N62" s="68"/>
      <c r="O62" s="68"/>
      <c r="P62" s="68"/>
      <c r="Q62" s="68"/>
      <c r="R62" s="68"/>
      <c r="S62" s="68"/>
      <c r="T62" s="68"/>
      <c r="U62" s="68"/>
      <c r="V62" s="68"/>
      <c r="W62" s="69"/>
      <c r="X62" s="69"/>
      <c r="Y62" s="69"/>
      <c r="Z62" s="69"/>
      <c r="AA62" s="69"/>
      <c r="AB62" s="69"/>
      <c r="AC62" s="69"/>
      <c r="AD62" s="68"/>
      <c r="AE62" s="68"/>
      <c r="AF62" s="68"/>
      <c r="AG62" s="68"/>
      <c r="AH62" s="68"/>
      <c r="AI62" s="68"/>
      <c r="AJ62" s="68"/>
      <c r="AK62" s="68"/>
      <c r="AL62" s="68"/>
      <c r="AM62" s="68"/>
    </row>
    <row r="63" spans="1:39" ht="15.75" x14ac:dyDescent="0.25">
      <c r="A63" s="975"/>
      <c r="B63" s="975"/>
      <c r="C63" s="68"/>
      <c r="D63" s="68"/>
      <c r="E63" s="68"/>
      <c r="F63" s="68"/>
      <c r="G63" s="68"/>
      <c r="H63" s="68"/>
      <c r="I63" s="68"/>
      <c r="J63" s="68"/>
      <c r="K63" s="68"/>
      <c r="L63" s="68"/>
      <c r="M63" s="68"/>
      <c r="N63" s="68"/>
      <c r="O63" s="68"/>
      <c r="P63" s="68"/>
      <c r="Q63" s="68"/>
      <c r="R63" s="68"/>
      <c r="S63" s="68"/>
      <c r="T63" s="68"/>
      <c r="U63" s="68"/>
      <c r="V63" s="68"/>
      <c r="W63" s="69"/>
      <c r="X63" s="69"/>
      <c r="Y63" s="69"/>
      <c r="Z63" s="69"/>
      <c r="AA63" s="69"/>
      <c r="AB63" s="69"/>
      <c r="AC63" s="69"/>
      <c r="AD63" s="68"/>
      <c r="AE63" s="68"/>
      <c r="AF63" s="68"/>
      <c r="AG63" s="68"/>
      <c r="AH63" s="68"/>
      <c r="AI63" s="68"/>
      <c r="AJ63" s="68"/>
      <c r="AK63" s="68"/>
      <c r="AL63" s="68"/>
      <c r="AM63" s="68"/>
    </row>
    <row r="64" spans="1:39" ht="15.75" x14ac:dyDescent="0.25">
      <c r="A64" s="975"/>
      <c r="B64" s="975"/>
      <c r="C64" s="68"/>
      <c r="D64" s="68"/>
      <c r="E64" s="68"/>
      <c r="F64" s="68"/>
      <c r="G64" s="68"/>
      <c r="H64" s="68"/>
      <c r="I64" s="68"/>
      <c r="J64" s="68"/>
      <c r="K64" s="68"/>
      <c r="L64" s="68"/>
      <c r="M64" s="68"/>
      <c r="N64" s="68"/>
      <c r="O64" s="68"/>
      <c r="P64" s="68"/>
      <c r="Q64" s="68"/>
      <c r="R64" s="68"/>
      <c r="S64" s="68"/>
      <c r="T64" s="68"/>
      <c r="U64" s="68"/>
      <c r="V64" s="68"/>
      <c r="W64" s="69"/>
      <c r="X64" s="69"/>
      <c r="Y64" s="69"/>
      <c r="Z64" s="69"/>
      <c r="AA64" s="69"/>
      <c r="AB64" s="69"/>
      <c r="AC64" s="69"/>
      <c r="AD64" s="68"/>
      <c r="AE64" s="68"/>
      <c r="AF64" s="68"/>
      <c r="AG64" s="68"/>
      <c r="AH64" s="68"/>
      <c r="AI64" s="68"/>
      <c r="AJ64" s="68"/>
      <c r="AK64" s="68"/>
      <c r="AL64" s="68"/>
      <c r="AM64" s="68"/>
    </row>
    <row r="65" spans="1:39" ht="15.75" x14ac:dyDescent="0.25">
      <c r="A65" s="975"/>
      <c r="B65" s="975"/>
      <c r="C65" s="68"/>
      <c r="D65" s="68"/>
      <c r="E65" s="68"/>
      <c r="F65" s="68"/>
      <c r="G65" s="68"/>
      <c r="H65" s="68"/>
      <c r="I65" s="68"/>
      <c r="J65" s="68"/>
      <c r="K65" s="68"/>
      <c r="L65" s="68"/>
      <c r="M65" s="68"/>
      <c r="N65" s="68"/>
      <c r="O65" s="68"/>
      <c r="P65" s="68"/>
      <c r="Q65" s="68"/>
      <c r="R65" s="68"/>
      <c r="S65" s="68"/>
      <c r="T65" s="68"/>
      <c r="U65" s="68"/>
      <c r="V65" s="68"/>
      <c r="W65" s="69"/>
      <c r="X65" s="69"/>
      <c r="Y65" s="69"/>
      <c r="Z65" s="69"/>
      <c r="AA65" s="69"/>
      <c r="AB65" s="69"/>
      <c r="AC65" s="69"/>
      <c r="AD65" s="68"/>
      <c r="AE65" s="68"/>
      <c r="AF65" s="68"/>
      <c r="AG65" s="68"/>
      <c r="AH65" s="68"/>
      <c r="AI65" s="68"/>
      <c r="AJ65" s="68"/>
      <c r="AK65" s="68"/>
      <c r="AL65" s="68"/>
      <c r="AM65" s="68"/>
    </row>
    <row r="66" spans="1:39" ht="15.75" x14ac:dyDescent="0.25">
      <c r="A66" s="975"/>
      <c r="B66" s="975"/>
      <c r="C66" s="68"/>
      <c r="D66" s="68"/>
      <c r="E66" s="68"/>
      <c r="F66" s="68"/>
      <c r="G66" s="68"/>
      <c r="H66" s="68"/>
      <c r="I66" s="68"/>
      <c r="J66" s="68"/>
      <c r="K66" s="68"/>
      <c r="L66" s="68"/>
      <c r="M66" s="68"/>
      <c r="N66" s="68"/>
      <c r="O66" s="68"/>
      <c r="P66" s="68"/>
      <c r="Q66" s="68"/>
      <c r="R66" s="68"/>
      <c r="S66" s="68"/>
      <c r="T66" s="68"/>
      <c r="U66" s="68"/>
      <c r="V66" s="68"/>
      <c r="W66" s="69"/>
      <c r="X66" s="69"/>
      <c r="Y66" s="69"/>
      <c r="Z66" s="69"/>
      <c r="AA66" s="69"/>
      <c r="AB66" s="69"/>
      <c r="AC66" s="69"/>
      <c r="AD66" s="68"/>
      <c r="AE66" s="68"/>
      <c r="AF66" s="68"/>
      <c r="AG66" s="68"/>
      <c r="AH66" s="68"/>
      <c r="AI66" s="68"/>
      <c r="AJ66" s="68"/>
      <c r="AK66" s="68"/>
      <c r="AL66" s="68"/>
      <c r="AM66" s="68"/>
    </row>
    <row r="67" spans="1:39" ht="15.75" x14ac:dyDescent="0.25">
      <c r="A67" s="975"/>
      <c r="B67" s="975"/>
      <c r="C67" s="68"/>
      <c r="D67" s="68"/>
      <c r="E67" s="68"/>
      <c r="F67" s="68"/>
      <c r="G67" s="68"/>
      <c r="H67" s="68"/>
      <c r="I67" s="68"/>
      <c r="J67" s="68"/>
      <c r="K67" s="68"/>
      <c r="L67" s="68"/>
      <c r="M67" s="68"/>
      <c r="N67" s="68"/>
      <c r="O67" s="68"/>
      <c r="P67" s="68"/>
      <c r="Q67" s="68"/>
      <c r="R67" s="68"/>
      <c r="S67" s="68"/>
      <c r="T67" s="68"/>
      <c r="U67" s="68"/>
      <c r="V67" s="68"/>
      <c r="W67" s="69"/>
      <c r="X67" s="69"/>
      <c r="Y67" s="69"/>
      <c r="Z67" s="69"/>
      <c r="AA67" s="69"/>
      <c r="AB67" s="69"/>
      <c r="AC67" s="69"/>
      <c r="AD67" s="68"/>
      <c r="AE67" s="68"/>
      <c r="AF67" s="68"/>
      <c r="AG67" s="68"/>
      <c r="AH67" s="68"/>
      <c r="AI67" s="68"/>
      <c r="AJ67" s="68"/>
      <c r="AK67" s="68"/>
      <c r="AL67" s="68"/>
      <c r="AM67" s="68"/>
    </row>
    <row r="68" spans="1:39" ht="15.75" x14ac:dyDescent="0.25">
      <c r="A68" s="975"/>
      <c r="B68" s="975"/>
      <c r="C68" s="68"/>
      <c r="D68" s="68"/>
      <c r="E68" s="68"/>
      <c r="F68" s="68"/>
      <c r="G68" s="68"/>
      <c r="H68" s="68"/>
      <c r="I68" s="68"/>
      <c r="J68" s="68"/>
      <c r="K68" s="68"/>
      <c r="L68" s="68"/>
      <c r="M68" s="68"/>
      <c r="N68" s="68"/>
      <c r="O68" s="68"/>
      <c r="P68" s="68"/>
      <c r="Q68" s="68"/>
      <c r="R68" s="68"/>
      <c r="S68" s="68"/>
      <c r="T68" s="68"/>
      <c r="U68" s="68"/>
      <c r="V68" s="68"/>
      <c r="W68" s="69"/>
      <c r="X68" s="69"/>
      <c r="Y68" s="69"/>
      <c r="Z68" s="69"/>
      <c r="AA68" s="69"/>
      <c r="AB68" s="69"/>
      <c r="AC68" s="69"/>
      <c r="AD68" s="68"/>
      <c r="AE68" s="68"/>
      <c r="AF68" s="68"/>
      <c r="AG68" s="68"/>
      <c r="AH68" s="68"/>
      <c r="AI68" s="68"/>
      <c r="AJ68" s="68"/>
      <c r="AK68" s="68"/>
      <c r="AL68" s="68"/>
      <c r="AM68" s="68"/>
    </row>
    <row r="69" spans="1:39" ht="15.75" x14ac:dyDescent="0.25">
      <c r="A69" s="975"/>
      <c r="B69" s="975"/>
      <c r="C69" s="68"/>
      <c r="D69" s="68"/>
      <c r="E69" s="68"/>
      <c r="F69" s="68"/>
      <c r="G69" s="68"/>
      <c r="H69" s="68"/>
      <c r="I69" s="68"/>
      <c r="J69" s="68"/>
      <c r="K69" s="68"/>
      <c r="L69" s="68"/>
      <c r="M69" s="68"/>
      <c r="N69" s="68"/>
      <c r="O69" s="68"/>
      <c r="P69" s="68"/>
      <c r="Q69" s="68"/>
      <c r="R69" s="68"/>
      <c r="S69" s="68"/>
      <c r="T69" s="68"/>
      <c r="U69" s="68"/>
      <c r="V69" s="68"/>
      <c r="W69" s="69"/>
      <c r="X69" s="69"/>
      <c r="Y69" s="69"/>
      <c r="Z69" s="69"/>
      <c r="AA69" s="69"/>
      <c r="AB69" s="69"/>
      <c r="AC69" s="69"/>
      <c r="AD69" s="68"/>
      <c r="AE69" s="68"/>
      <c r="AF69" s="68"/>
      <c r="AG69" s="68"/>
      <c r="AH69" s="68"/>
      <c r="AI69" s="68"/>
      <c r="AJ69" s="68"/>
      <c r="AK69" s="68"/>
      <c r="AL69" s="68"/>
      <c r="AM69" s="68"/>
    </row>
    <row r="70" spans="1:39" ht="15.75" x14ac:dyDescent="0.25">
      <c r="A70" s="975"/>
      <c r="B70" s="975"/>
      <c r="C70" s="68"/>
      <c r="D70" s="68"/>
      <c r="E70" s="68"/>
      <c r="F70" s="68"/>
      <c r="G70" s="68"/>
      <c r="H70" s="68"/>
      <c r="I70" s="68"/>
      <c r="J70" s="68"/>
      <c r="K70" s="68"/>
      <c r="L70" s="68"/>
      <c r="M70" s="68"/>
      <c r="N70" s="68"/>
      <c r="O70" s="68"/>
      <c r="P70" s="68"/>
      <c r="Q70" s="68"/>
      <c r="R70" s="68"/>
      <c r="S70" s="68"/>
      <c r="T70" s="68"/>
      <c r="U70" s="68"/>
      <c r="V70" s="68"/>
      <c r="W70" s="69"/>
      <c r="X70" s="69"/>
      <c r="Y70" s="69"/>
      <c r="Z70" s="69"/>
      <c r="AA70" s="69"/>
      <c r="AB70" s="69"/>
      <c r="AC70" s="69"/>
      <c r="AD70" s="68"/>
      <c r="AE70" s="68"/>
      <c r="AF70" s="68"/>
      <c r="AG70" s="68"/>
      <c r="AH70" s="68"/>
      <c r="AI70" s="68"/>
      <c r="AJ70" s="68"/>
      <c r="AK70" s="68"/>
      <c r="AL70" s="68"/>
      <c r="AM70" s="68"/>
    </row>
    <row r="71" spans="1:39" ht="15.75" x14ac:dyDescent="0.25">
      <c r="A71" s="975"/>
      <c r="B71" s="975"/>
      <c r="C71" s="68"/>
      <c r="D71" s="68"/>
      <c r="E71" s="68"/>
      <c r="F71" s="68"/>
      <c r="G71" s="68"/>
      <c r="H71" s="68"/>
      <c r="I71" s="68"/>
      <c r="J71" s="68"/>
      <c r="K71" s="68"/>
      <c r="L71" s="68"/>
      <c r="M71" s="68"/>
      <c r="N71" s="68"/>
      <c r="O71" s="68"/>
      <c r="P71" s="68"/>
      <c r="Q71" s="68"/>
      <c r="R71" s="68"/>
      <c r="S71" s="68"/>
      <c r="T71" s="68"/>
      <c r="U71" s="68"/>
      <c r="V71" s="68"/>
      <c r="W71" s="69"/>
      <c r="X71" s="69"/>
      <c r="Y71" s="69"/>
      <c r="Z71" s="69"/>
      <c r="AA71" s="69"/>
      <c r="AB71" s="69"/>
      <c r="AC71" s="69"/>
      <c r="AD71" s="68"/>
      <c r="AE71" s="68"/>
      <c r="AF71" s="68"/>
      <c r="AG71" s="68"/>
      <c r="AH71" s="68"/>
      <c r="AI71" s="68"/>
      <c r="AJ71" s="68"/>
      <c r="AK71" s="68"/>
      <c r="AL71" s="68"/>
      <c r="AM71" s="68"/>
    </row>
    <row r="72" spans="1:39" ht="15.75" x14ac:dyDescent="0.25">
      <c r="A72" s="975"/>
      <c r="B72" s="975"/>
      <c r="C72" s="68"/>
      <c r="D72" s="68"/>
      <c r="E72" s="68"/>
      <c r="F72" s="68"/>
      <c r="G72" s="68"/>
      <c r="H72" s="68"/>
      <c r="I72" s="68"/>
      <c r="J72" s="68"/>
      <c r="K72" s="68"/>
      <c r="L72" s="68"/>
      <c r="M72" s="68"/>
      <c r="N72" s="68"/>
      <c r="O72" s="68"/>
      <c r="P72" s="68"/>
      <c r="Q72" s="68"/>
      <c r="R72" s="68"/>
      <c r="S72" s="68"/>
      <c r="T72" s="68"/>
      <c r="U72" s="68"/>
      <c r="V72" s="68"/>
      <c r="W72" s="69"/>
      <c r="X72" s="69"/>
      <c r="Y72" s="69"/>
      <c r="Z72" s="69"/>
      <c r="AA72" s="69"/>
      <c r="AB72" s="69"/>
      <c r="AC72" s="69"/>
      <c r="AD72" s="68"/>
      <c r="AE72" s="68"/>
      <c r="AF72" s="68"/>
      <c r="AG72" s="68"/>
      <c r="AH72" s="68"/>
      <c r="AI72" s="68"/>
      <c r="AJ72" s="68"/>
      <c r="AK72" s="68"/>
      <c r="AL72" s="68"/>
      <c r="AM72" s="68"/>
    </row>
    <row r="73" spans="1:39" ht="15.75" x14ac:dyDescent="0.25">
      <c r="A73" s="975"/>
      <c r="B73" s="975"/>
      <c r="C73" s="68"/>
      <c r="D73" s="68"/>
      <c r="E73" s="68"/>
      <c r="F73" s="68"/>
      <c r="G73" s="68"/>
      <c r="H73" s="68"/>
      <c r="I73" s="68"/>
      <c r="J73" s="68"/>
      <c r="K73" s="68"/>
      <c r="L73" s="68"/>
      <c r="M73" s="68"/>
      <c r="N73" s="68"/>
      <c r="O73" s="68"/>
      <c r="P73" s="68"/>
      <c r="Q73" s="68"/>
      <c r="R73" s="68"/>
      <c r="S73" s="68"/>
      <c r="T73" s="68"/>
      <c r="U73" s="68"/>
      <c r="V73" s="68"/>
      <c r="W73" s="69"/>
      <c r="X73" s="69"/>
      <c r="Y73" s="69"/>
      <c r="Z73" s="69"/>
      <c r="AA73" s="69"/>
      <c r="AB73" s="69"/>
      <c r="AC73" s="69"/>
      <c r="AD73" s="68"/>
      <c r="AE73" s="68"/>
      <c r="AF73" s="68"/>
      <c r="AG73" s="68"/>
      <c r="AH73" s="68"/>
      <c r="AI73" s="68"/>
      <c r="AJ73" s="68"/>
      <c r="AK73" s="68"/>
      <c r="AL73" s="68"/>
      <c r="AM73" s="68"/>
    </row>
    <row r="74" spans="1:39" ht="15.75" x14ac:dyDescent="0.25">
      <c r="A74" s="975"/>
      <c r="B74" s="975"/>
      <c r="C74" s="68"/>
      <c r="D74" s="68"/>
      <c r="E74" s="68"/>
      <c r="F74" s="68"/>
      <c r="G74" s="68"/>
      <c r="H74" s="68"/>
      <c r="I74" s="68"/>
      <c r="J74" s="68"/>
      <c r="K74" s="68"/>
      <c r="L74" s="68"/>
      <c r="M74" s="68"/>
      <c r="N74" s="68"/>
      <c r="O74" s="68"/>
      <c r="P74" s="68"/>
      <c r="Q74" s="68"/>
      <c r="R74" s="68"/>
      <c r="S74" s="68"/>
      <c r="T74" s="68"/>
      <c r="U74" s="68"/>
      <c r="V74" s="68"/>
      <c r="W74" s="69"/>
      <c r="X74" s="69"/>
      <c r="Y74" s="69"/>
      <c r="Z74" s="69"/>
      <c r="AA74" s="69"/>
      <c r="AB74" s="69"/>
      <c r="AC74" s="69"/>
      <c r="AD74" s="68"/>
      <c r="AE74" s="68"/>
      <c r="AF74" s="68"/>
      <c r="AG74" s="68"/>
      <c r="AH74" s="68"/>
      <c r="AI74" s="68"/>
      <c r="AJ74" s="68"/>
      <c r="AK74" s="68"/>
      <c r="AL74" s="68"/>
      <c r="AM74" s="68"/>
    </row>
    <row r="75" spans="1:39" ht="15.75" x14ac:dyDescent="0.25">
      <c r="A75" s="975"/>
      <c r="B75" s="975"/>
      <c r="C75" s="68"/>
      <c r="D75" s="68"/>
      <c r="E75" s="68"/>
      <c r="F75" s="68"/>
      <c r="G75" s="68"/>
      <c r="H75" s="68"/>
      <c r="I75" s="68"/>
      <c r="J75" s="68"/>
      <c r="K75" s="68"/>
      <c r="L75" s="68"/>
      <c r="M75" s="68"/>
      <c r="N75" s="68"/>
      <c r="O75" s="68"/>
      <c r="P75" s="68"/>
      <c r="Q75" s="68"/>
      <c r="R75" s="68"/>
      <c r="S75" s="68"/>
      <c r="T75" s="68"/>
      <c r="U75" s="68"/>
      <c r="V75" s="68"/>
      <c r="W75" s="69"/>
      <c r="X75" s="69"/>
      <c r="Y75" s="69"/>
      <c r="Z75" s="69"/>
      <c r="AA75" s="69"/>
      <c r="AB75" s="69"/>
      <c r="AC75" s="69"/>
      <c r="AD75" s="68"/>
      <c r="AE75" s="68"/>
      <c r="AF75" s="68"/>
      <c r="AG75" s="68"/>
      <c r="AH75" s="68"/>
      <c r="AI75" s="68"/>
      <c r="AJ75" s="68"/>
      <c r="AK75" s="68"/>
      <c r="AL75" s="68"/>
      <c r="AM75" s="68"/>
    </row>
    <row r="76" spans="1:39" ht="15.75" x14ac:dyDescent="0.25">
      <c r="A76" s="975"/>
      <c r="B76" s="975"/>
      <c r="C76" s="68"/>
      <c r="D76" s="68"/>
      <c r="E76" s="68"/>
      <c r="F76" s="68"/>
      <c r="G76" s="68"/>
      <c r="H76" s="68"/>
      <c r="I76" s="68"/>
      <c r="J76" s="68"/>
      <c r="K76" s="68"/>
      <c r="L76" s="68"/>
      <c r="M76" s="68"/>
      <c r="N76" s="68"/>
      <c r="O76" s="68"/>
      <c r="P76" s="68"/>
      <c r="Q76" s="68"/>
      <c r="R76" s="68"/>
      <c r="S76" s="68"/>
      <c r="T76" s="68"/>
      <c r="U76" s="68"/>
      <c r="V76" s="68"/>
      <c r="W76" s="69"/>
      <c r="X76" s="69"/>
      <c r="Y76" s="69"/>
      <c r="Z76" s="69"/>
      <c r="AA76" s="69"/>
      <c r="AB76" s="69"/>
      <c r="AC76" s="69"/>
      <c r="AD76" s="68"/>
      <c r="AE76" s="68"/>
      <c r="AF76" s="68"/>
      <c r="AG76" s="68"/>
      <c r="AH76" s="68"/>
      <c r="AI76" s="68"/>
      <c r="AJ76" s="68"/>
      <c r="AK76" s="68"/>
      <c r="AL76" s="68"/>
      <c r="AM76" s="68"/>
    </row>
    <row r="77" spans="1:39" ht="15.75" x14ac:dyDescent="0.25">
      <c r="A77" s="975"/>
      <c r="B77" s="975"/>
      <c r="C77" s="68"/>
      <c r="D77" s="68"/>
      <c r="E77" s="68"/>
      <c r="F77" s="68"/>
      <c r="G77" s="68"/>
      <c r="H77" s="68"/>
      <c r="I77" s="68"/>
      <c r="J77" s="68"/>
      <c r="K77" s="68"/>
      <c r="L77" s="68"/>
      <c r="M77" s="68"/>
      <c r="N77" s="68"/>
      <c r="O77" s="68"/>
      <c r="P77" s="68"/>
      <c r="Q77" s="68"/>
      <c r="R77" s="68"/>
      <c r="S77" s="68"/>
      <c r="T77" s="68"/>
      <c r="U77" s="68"/>
      <c r="V77" s="68"/>
      <c r="W77" s="69"/>
      <c r="X77" s="69"/>
      <c r="Y77" s="69"/>
      <c r="Z77" s="69"/>
      <c r="AA77" s="69"/>
      <c r="AB77" s="69"/>
      <c r="AC77" s="69"/>
      <c r="AD77" s="68"/>
      <c r="AE77" s="68"/>
      <c r="AF77" s="68"/>
      <c r="AG77" s="68"/>
      <c r="AH77" s="68"/>
      <c r="AI77" s="68"/>
      <c r="AJ77" s="68"/>
      <c r="AK77" s="68"/>
      <c r="AL77" s="68"/>
      <c r="AM77" s="68"/>
    </row>
    <row r="78" spans="1:39" ht="15.75" x14ac:dyDescent="0.25">
      <c r="A78" s="975"/>
      <c r="B78" s="975"/>
      <c r="C78" s="68"/>
      <c r="D78" s="68"/>
      <c r="E78" s="68"/>
      <c r="F78" s="68"/>
      <c r="G78" s="68"/>
      <c r="H78" s="68"/>
      <c r="I78" s="68"/>
      <c r="J78" s="68"/>
      <c r="K78" s="68"/>
      <c r="L78" s="68"/>
      <c r="M78" s="68"/>
      <c r="N78" s="68"/>
      <c r="O78" s="68"/>
      <c r="P78" s="68"/>
      <c r="Q78" s="68"/>
      <c r="R78" s="68"/>
      <c r="S78" s="68"/>
      <c r="T78" s="68"/>
      <c r="U78" s="68"/>
      <c r="V78" s="68"/>
      <c r="W78" s="69"/>
      <c r="X78" s="69"/>
      <c r="Y78" s="69"/>
      <c r="Z78" s="69"/>
      <c r="AA78" s="69"/>
      <c r="AB78" s="69"/>
      <c r="AC78" s="69"/>
      <c r="AD78" s="68"/>
      <c r="AE78" s="68"/>
      <c r="AF78" s="68"/>
      <c r="AG78" s="68"/>
      <c r="AH78" s="68"/>
      <c r="AI78" s="68"/>
      <c r="AJ78" s="68"/>
      <c r="AK78" s="68"/>
      <c r="AL78" s="68"/>
      <c r="AM78" s="68"/>
    </row>
    <row r="79" spans="1:39" ht="15.75" x14ac:dyDescent="0.25">
      <c r="A79" s="975"/>
      <c r="B79" s="975"/>
      <c r="C79" s="68"/>
      <c r="D79" s="68"/>
      <c r="E79" s="68"/>
      <c r="F79" s="68"/>
      <c r="G79" s="68"/>
      <c r="H79" s="68"/>
      <c r="I79" s="68"/>
      <c r="J79" s="68"/>
      <c r="K79" s="68"/>
      <c r="L79" s="68"/>
      <c r="M79" s="68"/>
      <c r="N79" s="68"/>
      <c r="O79" s="68"/>
      <c r="P79" s="68"/>
      <c r="Q79" s="68"/>
      <c r="R79" s="68"/>
      <c r="S79" s="68"/>
      <c r="T79" s="68"/>
      <c r="U79" s="68"/>
      <c r="V79" s="68"/>
      <c r="W79" s="69"/>
      <c r="X79" s="69"/>
      <c r="Y79" s="69"/>
      <c r="Z79" s="69"/>
      <c r="AA79" s="69"/>
      <c r="AB79" s="69"/>
      <c r="AC79" s="69"/>
      <c r="AD79" s="68"/>
      <c r="AE79" s="68"/>
      <c r="AF79" s="68"/>
      <c r="AG79" s="68"/>
      <c r="AH79" s="68"/>
      <c r="AI79" s="68"/>
      <c r="AJ79" s="68"/>
      <c r="AK79" s="68"/>
      <c r="AL79" s="68"/>
      <c r="AM79" s="68"/>
    </row>
    <row r="80" spans="1:39" ht="15.75" x14ac:dyDescent="0.25">
      <c r="A80" s="975"/>
      <c r="B80" s="975"/>
      <c r="C80" s="68"/>
      <c r="D80" s="68"/>
      <c r="E80" s="68"/>
      <c r="F80" s="68"/>
      <c r="G80" s="68"/>
      <c r="H80" s="68"/>
      <c r="I80" s="68"/>
      <c r="J80" s="68"/>
      <c r="K80" s="68"/>
      <c r="L80" s="68"/>
      <c r="M80" s="68"/>
      <c r="N80" s="68"/>
      <c r="O80" s="68"/>
      <c r="P80" s="68"/>
      <c r="Q80" s="68"/>
      <c r="R80" s="68"/>
      <c r="S80" s="68"/>
      <c r="T80" s="68"/>
      <c r="U80" s="68"/>
      <c r="V80" s="68"/>
      <c r="W80" s="69"/>
      <c r="X80" s="69"/>
      <c r="Y80" s="69"/>
      <c r="Z80" s="69"/>
      <c r="AA80" s="69"/>
      <c r="AB80" s="69"/>
      <c r="AC80" s="69"/>
      <c r="AD80" s="68"/>
      <c r="AE80" s="68"/>
      <c r="AF80" s="68"/>
      <c r="AG80" s="68"/>
      <c r="AH80" s="68"/>
      <c r="AI80" s="68"/>
      <c r="AJ80" s="68"/>
      <c r="AK80" s="68"/>
      <c r="AL80" s="68"/>
      <c r="AM80" s="68"/>
    </row>
    <row r="81" spans="1:39" ht="15.75" x14ac:dyDescent="0.25">
      <c r="A81" s="975"/>
      <c r="B81" s="975"/>
      <c r="C81" s="68"/>
      <c r="D81" s="68"/>
      <c r="E81" s="68"/>
      <c r="F81" s="68"/>
      <c r="G81" s="68"/>
      <c r="H81" s="68"/>
      <c r="I81" s="68"/>
      <c r="J81" s="68"/>
      <c r="K81" s="68"/>
      <c r="L81" s="68"/>
      <c r="M81" s="68"/>
      <c r="N81" s="68"/>
      <c r="O81" s="68"/>
      <c r="P81" s="68"/>
      <c r="Q81" s="68"/>
      <c r="R81" s="68"/>
      <c r="S81" s="68"/>
      <c r="T81" s="68"/>
      <c r="U81" s="68"/>
      <c r="V81" s="68"/>
      <c r="W81" s="69"/>
      <c r="X81" s="69"/>
      <c r="Y81" s="69"/>
      <c r="Z81" s="69"/>
      <c r="AA81" s="69"/>
      <c r="AB81" s="69"/>
      <c r="AC81" s="69"/>
      <c r="AD81" s="68"/>
      <c r="AE81" s="68"/>
      <c r="AF81" s="68"/>
      <c r="AG81" s="68"/>
      <c r="AH81" s="68"/>
      <c r="AI81" s="68"/>
      <c r="AJ81" s="68"/>
      <c r="AK81" s="68"/>
      <c r="AL81" s="68"/>
      <c r="AM81" s="68"/>
    </row>
    <row r="82" spans="1:39" ht="15.75" x14ac:dyDescent="0.25">
      <c r="A82" s="975"/>
      <c r="B82" s="975"/>
      <c r="C82" s="68"/>
      <c r="D82" s="68"/>
      <c r="E82" s="68"/>
      <c r="F82" s="68"/>
      <c r="G82" s="68"/>
      <c r="H82" s="68"/>
      <c r="I82" s="68"/>
      <c r="J82" s="68"/>
      <c r="K82" s="68"/>
      <c r="L82" s="68"/>
      <c r="M82" s="68"/>
      <c r="N82" s="68"/>
      <c r="O82" s="68"/>
      <c r="P82" s="68"/>
      <c r="Q82" s="68"/>
      <c r="R82" s="68"/>
      <c r="S82" s="68"/>
      <c r="T82" s="68"/>
      <c r="U82" s="68"/>
      <c r="V82" s="68"/>
      <c r="W82" s="69"/>
      <c r="X82" s="69"/>
      <c r="Y82" s="69"/>
      <c r="Z82" s="69"/>
      <c r="AA82" s="69"/>
      <c r="AB82" s="69"/>
      <c r="AC82" s="69"/>
      <c r="AD82" s="68"/>
      <c r="AE82" s="68"/>
      <c r="AF82" s="68"/>
      <c r="AG82" s="68"/>
      <c r="AH82" s="68"/>
      <c r="AI82" s="68"/>
      <c r="AJ82" s="68"/>
      <c r="AK82" s="68"/>
      <c r="AL82" s="68"/>
      <c r="AM82" s="68"/>
    </row>
    <row r="83" spans="1:39" ht="15.75" x14ac:dyDescent="0.25">
      <c r="A83" s="975"/>
      <c r="B83" s="975"/>
      <c r="C83" s="68"/>
      <c r="D83" s="68"/>
      <c r="E83" s="68"/>
      <c r="F83" s="68"/>
      <c r="G83" s="68"/>
      <c r="H83" s="68"/>
      <c r="I83" s="68"/>
      <c r="J83" s="68"/>
      <c r="K83" s="68"/>
      <c r="L83" s="68"/>
      <c r="M83" s="68"/>
      <c r="N83" s="68"/>
      <c r="O83" s="68"/>
      <c r="P83" s="68"/>
      <c r="Q83" s="68"/>
      <c r="R83" s="68"/>
      <c r="S83" s="68"/>
      <c r="T83" s="68"/>
      <c r="U83" s="68"/>
      <c r="V83" s="68"/>
      <c r="W83" s="69"/>
      <c r="X83" s="69"/>
      <c r="Y83" s="69"/>
      <c r="Z83" s="69"/>
      <c r="AA83" s="69"/>
      <c r="AB83" s="69"/>
      <c r="AC83" s="69"/>
      <c r="AD83" s="68"/>
      <c r="AE83" s="68"/>
      <c r="AF83" s="68"/>
      <c r="AG83" s="68"/>
      <c r="AH83" s="68"/>
      <c r="AI83" s="68"/>
      <c r="AJ83" s="68"/>
      <c r="AK83" s="68"/>
      <c r="AL83" s="68"/>
      <c r="AM83" s="68"/>
    </row>
    <row r="84" spans="1:39" ht="15.75" x14ac:dyDescent="0.25">
      <c r="A84" s="975"/>
      <c r="B84" s="975"/>
      <c r="C84" s="68"/>
      <c r="D84" s="68"/>
      <c r="E84" s="68"/>
      <c r="F84" s="68"/>
      <c r="G84" s="68"/>
      <c r="H84" s="68"/>
      <c r="I84" s="68"/>
      <c r="J84" s="68"/>
      <c r="K84" s="68"/>
      <c r="L84" s="68"/>
      <c r="M84" s="68"/>
      <c r="N84" s="68"/>
      <c r="O84" s="68"/>
      <c r="P84" s="68"/>
      <c r="Q84" s="68"/>
      <c r="R84" s="68"/>
      <c r="S84" s="68"/>
      <c r="T84" s="68"/>
      <c r="U84" s="68"/>
      <c r="V84" s="68"/>
      <c r="W84" s="69"/>
      <c r="X84" s="69"/>
      <c r="Y84" s="69"/>
      <c r="Z84" s="69"/>
      <c r="AA84" s="69"/>
      <c r="AB84" s="69"/>
      <c r="AC84" s="69"/>
      <c r="AD84" s="68"/>
      <c r="AE84" s="68"/>
      <c r="AF84" s="68"/>
      <c r="AG84" s="68"/>
      <c r="AH84" s="68"/>
      <c r="AI84" s="68"/>
      <c r="AJ84" s="68"/>
      <c r="AK84" s="68"/>
      <c r="AL84" s="68"/>
      <c r="AM84" s="68"/>
    </row>
    <row r="85" spans="1:39" ht="15.75" x14ac:dyDescent="0.25">
      <c r="A85" s="975"/>
      <c r="B85" s="975"/>
      <c r="C85" s="68"/>
      <c r="D85" s="68"/>
      <c r="E85" s="68"/>
      <c r="F85" s="68"/>
      <c r="G85" s="68"/>
      <c r="H85" s="68"/>
      <c r="I85" s="68"/>
      <c r="J85" s="68"/>
      <c r="K85" s="68"/>
      <c r="L85" s="68"/>
      <c r="M85" s="68"/>
      <c r="N85" s="68"/>
      <c r="O85" s="68"/>
      <c r="P85" s="68"/>
      <c r="Q85" s="68"/>
      <c r="R85" s="68"/>
      <c r="S85" s="68"/>
      <c r="T85" s="68"/>
      <c r="U85" s="68"/>
      <c r="V85" s="68"/>
      <c r="W85" s="69"/>
      <c r="X85" s="69"/>
      <c r="Y85" s="69"/>
      <c r="Z85" s="69"/>
      <c r="AA85" s="69"/>
      <c r="AB85" s="69"/>
      <c r="AC85" s="69"/>
      <c r="AD85" s="68"/>
      <c r="AE85" s="68"/>
      <c r="AF85" s="68"/>
      <c r="AG85" s="68"/>
      <c r="AH85" s="68"/>
      <c r="AI85" s="68"/>
      <c r="AJ85" s="68"/>
      <c r="AK85" s="68"/>
      <c r="AL85" s="68"/>
      <c r="AM85" s="68"/>
    </row>
    <row r="86" spans="1:39" x14ac:dyDescent="0.25">
      <c r="A86" s="975"/>
      <c r="B86" s="975"/>
      <c r="C86" s="975"/>
      <c r="D86" s="975"/>
      <c r="E86" s="975"/>
      <c r="F86" s="975"/>
      <c r="G86" s="975"/>
      <c r="H86" s="975"/>
      <c r="I86" s="975"/>
      <c r="J86" s="975"/>
      <c r="K86" s="975"/>
      <c r="L86" s="975"/>
      <c r="M86" s="975"/>
      <c r="N86" s="975"/>
      <c r="O86" s="975"/>
      <c r="P86" s="975"/>
      <c r="Q86" s="975"/>
      <c r="R86" s="975"/>
      <c r="S86" s="975"/>
      <c r="T86" s="975"/>
      <c r="U86" s="975"/>
      <c r="V86" s="975"/>
      <c r="W86" s="977"/>
      <c r="X86" s="977"/>
      <c r="Y86" s="977"/>
      <c r="Z86" s="977"/>
      <c r="AA86" s="977"/>
      <c r="AB86" s="977"/>
      <c r="AC86" s="977"/>
      <c r="AD86" s="975"/>
      <c r="AE86" s="975"/>
      <c r="AF86" s="975"/>
      <c r="AG86" s="975"/>
      <c r="AH86" s="975"/>
      <c r="AI86" s="975"/>
      <c r="AJ86" s="975"/>
      <c r="AK86" s="975"/>
      <c r="AL86" s="975"/>
      <c r="AM86" s="975"/>
    </row>
    <row r="87" spans="1:39" x14ac:dyDescent="0.25">
      <c r="A87" s="975"/>
      <c r="B87" s="975"/>
      <c r="C87" s="975"/>
      <c r="D87" s="975"/>
      <c r="E87" s="975"/>
      <c r="F87" s="975"/>
      <c r="G87" s="975"/>
      <c r="H87" s="975"/>
      <c r="I87" s="975"/>
      <c r="J87" s="975"/>
      <c r="K87" s="975"/>
      <c r="L87" s="975"/>
      <c r="M87" s="975"/>
      <c r="N87" s="975"/>
      <c r="O87" s="975"/>
      <c r="P87" s="975"/>
      <c r="Q87" s="975"/>
      <c r="R87" s="975"/>
      <c r="S87" s="975"/>
      <c r="T87" s="975"/>
      <c r="U87" s="975"/>
      <c r="V87" s="975"/>
      <c r="W87" s="977"/>
      <c r="X87" s="977"/>
      <c r="Y87" s="977"/>
      <c r="Z87" s="977"/>
      <c r="AA87" s="977"/>
      <c r="AB87" s="977"/>
      <c r="AC87" s="977"/>
      <c r="AD87" s="975"/>
      <c r="AE87" s="975"/>
      <c r="AF87" s="975"/>
      <c r="AG87" s="975"/>
      <c r="AH87" s="975"/>
      <c r="AI87" s="975"/>
      <c r="AJ87" s="975"/>
      <c r="AK87" s="975"/>
      <c r="AL87" s="975"/>
      <c r="AM87" s="975"/>
    </row>
    <row r="88" spans="1:39" x14ac:dyDescent="0.25">
      <c r="A88" s="975"/>
      <c r="B88" s="975"/>
      <c r="C88" s="975"/>
      <c r="D88" s="975"/>
      <c r="E88" s="975"/>
      <c r="F88" s="975"/>
      <c r="G88" s="975"/>
      <c r="H88" s="975"/>
      <c r="I88" s="975"/>
      <c r="J88" s="975"/>
      <c r="K88" s="975"/>
      <c r="L88" s="975"/>
      <c r="M88" s="975"/>
      <c r="N88" s="975"/>
      <c r="O88" s="975"/>
      <c r="P88" s="975"/>
      <c r="Q88" s="975"/>
      <c r="R88" s="975"/>
      <c r="S88" s="975"/>
      <c r="T88" s="975"/>
      <c r="U88" s="975"/>
      <c r="V88" s="975"/>
      <c r="W88" s="977"/>
      <c r="X88" s="977"/>
      <c r="Y88" s="977"/>
      <c r="Z88" s="977"/>
      <c r="AA88" s="977"/>
      <c r="AB88" s="977"/>
      <c r="AC88" s="977"/>
      <c r="AD88" s="975"/>
      <c r="AE88" s="975"/>
      <c r="AF88" s="975"/>
      <c r="AG88" s="975"/>
      <c r="AH88" s="975"/>
      <c r="AI88" s="975"/>
      <c r="AJ88" s="975"/>
      <c r="AK88" s="975"/>
      <c r="AL88" s="975"/>
      <c r="AM88" s="975"/>
    </row>
    <row r="89" spans="1:39" x14ac:dyDescent="0.25">
      <c r="A89" s="975"/>
      <c r="B89" s="975"/>
      <c r="C89" s="975"/>
      <c r="D89" s="975"/>
      <c r="E89" s="975"/>
      <c r="F89" s="975"/>
      <c r="G89" s="975"/>
      <c r="H89" s="975"/>
      <c r="I89" s="975"/>
      <c r="J89" s="975"/>
      <c r="K89" s="975"/>
      <c r="L89" s="975"/>
      <c r="M89" s="975"/>
      <c r="N89" s="975"/>
      <c r="O89" s="975"/>
      <c r="P89" s="975"/>
      <c r="Q89" s="975"/>
      <c r="R89" s="975"/>
      <c r="S89" s="975"/>
      <c r="T89" s="975"/>
      <c r="U89" s="975"/>
      <c r="V89" s="975"/>
      <c r="W89" s="977"/>
      <c r="X89" s="977"/>
      <c r="Y89" s="977"/>
      <c r="Z89" s="977"/>
      <c r="AA89" s="977"/>
      <c r="AB89" s="977"/>
      <c r="AC89" s="977"/>
      <c r="AD89" s="975"/>
      <c r="AE89" s="975"/>
      <c r="AF89" s="975"/>
      <c r="AG89" s="975"/>
      <c r="AH89" s="975"/>
      <c r="AI89" s="975"/>
      <c r="AJ89" s="975"/>
      <c r="AK89" s="975"/>
      <c r="AL89" s="975"/>
      <c r="AM89" s="975"/>
    </row>
    <row r="90" spans="1:39" x14ac:dyDescent="0.25">
      <c r="A90" s="975"/>
      <c r="B90" s="975"/>
      <c r="C90" s="975"/>
      <c r="D90" s="975"/>
      <c r="E90" s="975"/>
      <c r="F90" s="975"/>
      <c r="G90" s="975"/>
      <c r="H90" s="975"/>
      <c r="I90" s="975"/>
      <c r="J90" s="975"/>
      <c r="K90" s="975"/>
      <c r="L90" s="975"/>
      <c r="M90" s="975"/>
      <c r="N90" s="975"/>
      <c r="O90" s="975"/>
      <c r="P90" s="975"/>
      <c r="Q90" s="975"/>
      <c r="R90" s="975"/>
      <c r="S90" s="975"/>
      <c r="T90" s="975"/>
      <c r="U90" s="975"/>
      <c r="V90" s="975"/>
      <c r="W90" s="977"/>
      <c r="X90" s="977"/>
      <c r="Y90" s="977"/>
      <c r="Z90" s="977"/>
      <c r="AA90" s="977"/>
      <c r="AB90" s="977"/>
      <c r="AC90" s="977"/>
      <c r="AD90" s="975"/>
      <c r="AE90" s="975"/>
      <c r="AF90" s="975"/>
      <c r="AG90" s="975"/>
      <c r="AH90" s="975"/>
      <c r="AI90" s="975"/>
      <c r="AJ90" s="975"/>
      <c r="AK90" s="975"/>
      <c r="AL90" s="975"/>
      <c r="AM90" s="975"/>
    </row>
    <row r="91" spans="1:39" x14ac:dyDescent="0.25">
      <c r="A91" s="975"/>
      <c r="B91" s="975"/>
      <c r="C91" s="975"/>
      <c r="D91" s="975"/>
      <c r="E91" s="975"/>
      <c r="F91" s="975"/>
      <c r="G91" s="975"/>
      <c r="H91" s="975"/>
      <c r="I91" s="975"/>
      <c r="J91" s="975"/>
      <c r="K91" s="975"/>
      <c r="L91" s="975"/>
      <c r="M91" s="975"/>
      <c r="N91" s="975"/>
      <c r="O91" s="975"/>
      <c r="P91" s="975"/>
      <c r="Q91" s="975"/>
      <c r="R91" s="975"/>
      <c r="S91" s="975"/>
      <c r="T91" s="975"/>
      <c r="U91" s="975"/>
      <c r="V91" s="975"/>
      <c r="W91" s="977"/>
      <c r="X91" s="977"/>
      <c r="Y91" s="977"/>
      <c r="Z91" s="977"/>
      <c r="AA91" s="977"/>
      <c r="AB91" s="977"/>
      <c r="AC91" s="977"/>
      <c r="AD91" s="975"/>
      <c r="AE91" s="975"/>
      <c r="AF91" s="975"/>
      <c r="AG91" s="975"/>
      <c r="AH91" s="975"/>
      <c r="AI91" s="975"/>
      <c r="AJ91" s="975"/>
      <c r="AK91" s="975"/>
      <c r="AL91" s="975"/>
      <c r="AM91" s="975"/>
    </row>
    <row r="92" spans="1:39" x14ac:dyDescent="0.25">
      <c r="A92" s="975"/>
      <c r="B92" s="975"/>
      <c r="C92" s="975"/>
      <c r="D92" s="975"/>
      <c r="E92" s="975"/>
      <c r="F92" s="975"/>
      <c r="G92" s="975"/>
      <c r="H92" s="975"/>
      <c r="I92" s="975"/>
      <c r="J92" s="975"/>
      <c r="K92" s="975"/>
      <c r="L92" s="975"/>
      <c r="M92" s="975"/>
      <c r="N92" s="975"/>
      <c r="O92" s="975"/>
      <c r="P92" s="975"/>
      <c r="Q92" s="975"/>
      <c r="R92" s="975"/>
      <c r="S92" s="975"/>
      <c r="T92" s="975"/>
      <c r="U92" s="975"/>
      <c r="V92" s="975"/>
      <c r="W92" s="977"/>
      <c r="X92" s="977"/>
      <c r="Y92" s="977"/>
      <c r="Z92" s="977"/>
      <c r="AA92" s="977"/>
      <c r="AB92" s="977"/>
      <c r="AC92" s="977"/>
      <c r="AD92" s="975"/>
      <c r="AE92" s="975"/>
      <c r="AF92" s="975"/>
      <c r="AG92" s="975"/>
      <c r="AH92" s="975"/>
      <c r="AI92" s="975"/>
      <c r="AJ92" s="975"/>
      <c r="AK92" s="975"/>
      <c r="AL92" s="975"/>
      <c r="AM92" s="975"/>
    </row>
    <row r="93" spans="1:39" x14ac:dyDescent="0.25">
      <c r="A93" s="975"/>
      <c r="B93" s="975"/>
      <c r="C93" s="975"/>
      <c r="D93" s="975"/>
      <c r="E93" s="975"/>
      <c r="F93" s="975"/>
      <c r="G93" s="975"/>
      <c r="H93" s="975"/>
      <c r="I93" s="975"/>
      <c r="J93" s="975"/>
      <c r="K93" s="975"/>
      <c r="L93" s="975"/>
      <c r="M93" s="975"/>
      <c r="N93" s="975"/>
      <c r="O93" s="975"/>
      <c r="P93" s="975"/>
      <c r="Q93" s="975"/>
      <c r="R93" s="975"/>
      <c r="S93" s="975"/>
      <c r="T93" s="975"/>
      <c r="U93" s="975"/>
      <c r="V93" s="975"/>
      <c r="W93" s="977"/>
      <c r="X93" s="977"/>
      <c r="Y93" s="977"/>
      <c r="Z93" s="977"/>
      <c r="AA93" s="977"/>
      <c r="AB93" s="977"/>
      <c r="AC93" s="977"/>
      <c r="AD93" s="975"/>
      <c r="AE93" s="975"/>
      <c r="AF93" s="975"/>
      <c r="AG93" s="975"/>
      <c r="AH93" s="975"/>
      <c r="AI93" s="975"/>
      <c r="AJ93" s="975"/>
      <c r="AK93" s="975"/>
      <c r="AL93" s="975"/>
      <c r="AM93" s="975"/>
    </row>
    <row r="94" spans="1:39" x14ac:dyDescent="0.25">
      <c r="A94" s="975"/>
      <c r="B94" s="975"/>
      <c r="C94" s="975"/>
      <c r="D94" s="975"/>
      <c r="E94" s="975"/>
      <c r="F94" s="975"/>
      <c r="G94" s="975"/>
      <c r="H94" s="975"/>
      <c r="I94" s="975"/>
      <c r="J94" s="975"/>
      <c r="K94" s="975"/>
      <c r="L94" s="975"/>
      <c r="M94" s="975"/>
      <c r="N94" s="975"/>
      <c r="O94" s="975"/>
      <c r="P94" s="975"/>
      <c r="Q94" s="975"/>
      <c r="R94" s="975"/>
      <c r="S94" s="975"/>
      <c r="T94" s="975"/>
      <c r="U94" s="975"/>
      <c r="V94" s="975"/>
      <c r="W94" s="977"/>
      <c r="X94" s="977"/>
      <c r="Y94" s="977"/>
      <c r="Z94" s="977"/>
      <c r="AA94" s="977"/>
      <c r="AB94" s="977"/>
      <c r="AC94" s="977"/>
      <c r="AD94" s="975"/>
      <c r="AE94" s="975"/>
      <c r="AF94" s="975"/>
      <c r="AG94" s="975"/>
      <c r="AH94" s="975"/>
      <c r="AI94" s="975"/>
      <c r="AJ94" s="975"/>
      <c r="AK94" s="975"/>
      <c r="AL94" s="975"/>
      <c r="AM94" s="975"/>
    </row>
    <row r="95" spans="1:39" x14ac:dyDescent="0.25">
      <c r="A95" s="975"/>
      <c r="B95" s="975"/>
      <c r="C95" s="975"/>
      <c r="D95" s="975"/>
      <c r="E95" s="975"/>
      <c r="F95" s="975"/>
      <c r="G95" s="975"/>
      <c r="H95" s="975"/>
      <c r="I95" s="975"/>
      <c r="J95" s="975"/>
      <c r="K95" s="975"/>
      <c r="L95" s="975"/>
      <c r="M95" s="975"/>
      <c r="N95" s="975"/>
      <c r="O95" s="975"/>
      <c r="P95" s="975"/>
      <c r="Q95" s="975"/>
      <c r="R95" s="975"/>
      <c r="S95" s="975"/>
      <c r="T95" s="975"/>
      <c r="U95" s="975"/>
      <c r="V95" s="975"/>
      <c r="W95" s="977"/>
      <c r="X95" s="977"/>
      <c r="Y95" s="977"/>
      <c r="Z95" s="977"/>
      <c r="AA95" s="977"/>
      <c r="AB95" s="977"/>
      <c r="AC95" s="977"/>
      <c r="AD95" s="975"/>
      <c r="AE95" s="975"/>
      <c r="AF95" s="975"/>
      <c r="AG95" s="975"/>
      <c r="AH95" s="975"/>
      <c r="AI95" s="975"/>
      <c r="AJ95" s="975"/>
      <c r="AK95" s="975"/>
      <c r="AL95" s="975"/>
      <c r="AM95" s="975"/>
    </row>
    <row r="96" spans="1:39" x14ac:dyDescent="0.25">
      <c r="A96" s="975"/>
      <c r="B96" s="975"/>
      <c r="C96" s="975"/>
      <c r="D96" s="975"/>
      <c r="E96" s="975"/>
      <c r="F96" s="975"/>
      <c r="G96" s="975"/>
      <c r="H96" s="975"/>
      <c r="I96" s="975"/>
      <c r="J96" s="975"/>
      <c r="K96" s="975"/>
      <c r="L96" s="975"/>
      <c r="M96" s="975"/>
      <c r="N96" s="975"/>
      <c r="O96" s="975"/>
      <c r="P96" s="975"/>
      <c r="Q96" s="975"/>
      <c r="R96" s="975"/>
      <c r="S96" s="975"/>
      <c r="T96" s="975"/>
      <c r="U96" s="975"/>
      <c r="V96" s="975"/>
      <c r="W96" s="977"/>
      <c r="X96" s="977"/>
      <c r="Y96" s="977"/>
      <c r="Z96" s="977"/>
      <c r="AA96" s="977"/>
      <c r="AB96" s="977"/>
      <c r="AC96" s="977"/>
      <c r="AD96" s="975"/>
      <c r="AE96" s="975"/>
      <c r="AF96" s="975"/>
      <c r="AG96" s="975"/>
      <c r="AH96" s="975"/>
      <c r="AI96" s="975"/>
      <c r="AJ96" s="975"/>
      <c r="AK96" s="975"/>
      <c r="AL96" s="975"/>
      <c r="AM96" s="975"/>
    </row>
    <row r="97" spans="1:39" x14ac:dyDescent="0.25">
      <c r="A97" s="975"/>
      <c r="B97" s="975"/>
      <c r="C97" s="975"/>
      <c r="D97" s="975"/>
      <c r="E97" s="975"/>
      <c r="F97" s="975"/>
      <c r="G97" s="975"/>
      <c r="H97" s="975"/>
      <c r="I97" s="975"/>
      <c r="J97" s="975"/>
      <c r="K97" s="975"/>
      <c r="L97" s="975"/>
      <c r="M97" s="975"/>
      <c r="N97" s="975"/>
      <c r="O97" s="975"/>
      <c r="P97" s="975"/>
      <c r="Q97" s="975"/>
      <c r="R97" s="975"/>
      <c r="S97" s="975"/>
      <c r="T97" s="975"/>
      <c r="U97" s="975"/>
      <c r="V97" s="975"/>
      <c r="W97" s="977"/>
      <c r="X97" s="977"/>
      <c r="Y97" s="977"/>
      <c r="Z97" s="977"/>
      <c r="AA97" s="977"/>
      <c r="AB97" s="977"/>
      <c r="AC97" s="977"/>
      <c r="AD97" s="975"/>
      <c r="AE97" s="975"/>
      <c r="AF97" s="975"/>
      <c r="AG97" s="975"/>
      <c r="AH97" s="975"/>
      <c r="AI97" s="975"/>
      <c r="AJ97" s="975"/>
      <c r="AK97" s="975"/>
      <c r="AL97" s="975"/>
      <c r="AM97" s="975"/>
    </row>
    <row r="98" spans="1:39" x14ac:dyDescent="0.25">
      <c r="A98" s="975"/>
      <c r="B98" s="975"/>
      <c r="C98" s="975"/>
      <c r="D98" s="975"/>
      <c r="E98" s="975"/>
      <c r="F98" s="975"/>
      <c r="G98" s="975"/>
      <c r="H98" s="975"/>
      <c r="I98" s="975"/>
      <c r="J98" s="975"/>
      <c r="K98" s="975"/>
      <c r="L98" s="975"/>
      <c r="M98" s="975"/>
      <c r="N98" s="975"/>
      <c r="O98" s="975"/>
      <c r="P98" s="975"/>
      <c r="Q98" s="975"/>
      <c r="R98" s="975"/>
      <c r="S98" s="975"/>
      <c r="T98" s="975"/>
      <c r="U98" s="975"/>
      <c r="V98" s="975"/>
      <c r="W98" s="977"/>
      <c r="X98" s="977"/>
      <c r="Y98" s="977"/>
      <c r="Z98" s="977"/>
      <c r="AA98" s="977"/>
      <c r="AB98" s="977"/>
      <c r="AC98" s="977"/>
      <c r="AD98" s="975"/>
      <c r="AE98" s="975"/>
      <c r="AF98" s="975"/>
      <c r="AG98" s="975"/>
      <c r="AH98" s="975"/>
      <c r="AI98" s="975"/>
      <c r="AJ98" s="975"/>
      <c r="AK98" s="975"/>
      <c r="AL98" s="975"/>
      <c r="AM98" s="975"/>
    </row>
    <row r="99" spans="1:39" x14ac:dyDescent="0.25">
      <c r="A99" s="975"/>
      <c r="B99" s="975"/>
      <c r="C99" s="975"/>
      <c r="D99" s="975"/>
      <c r="E99" s="975"/>
      <c r="F99" s="975"/>
      <c r="G99" s="975"/>
      <c r="H99" s="975"/>
      <c r="I99" s="975"/>
      <c r="J99" s="975"/>
      <c r="K99" s="975"/>
      <c r="L99" s="975"/>
      <c r="M99" s="975"/>
      <c r="N99" s="975"/>
      <c r="O99" s="975"/>
      <c r="P99" s="975"/>
      <c r="Q99" s="975"/>
      <c r="R99" s="975"/>
      <c r="S99" s="975"/>
      <c r="T99" s="975"/>
      <c r="U99" s="975"/>
      <c r="V99" s="975"/>
      <c r="W99" s="977"/>
      <c r="X99" s="977"/>
      <c r="Y99" s="977"/>
      <c r="Z99" s="977"/>
      <c r="AA99" s="977"/>
      <c r="AB99" s="977"/>
      <c r="AC99" s="977"/>
      <c r="AD99" s="975"/>
      <c r="AE99" s="975"/>
      <c r="AF99" s="975"/>
      <c r="AG99" s="975"/>
      <c r="AH99" s="975"/>
      <c r="AI99" s="975"/>
      <c r="AJ99" s="975"/>
      <c r="AK99" s="975"/>
      <c r="AL99" s="975"/>
      <c r="AM99" s="975"/>
    </row>
    <row r="100" spans="1:39" x14ac:dyDescent="0.25">
      <c r="A100" s="975"/>
      <c r="B100" s="975"/>
      <c r="C100" s="975"/>
      <c r="D100" s="975"/>
      <c r="E100" s="975"/>
      <c r="F100" s="975"/>
      <c r="G100" s="975"/>
      <c r="H100" s="975"/>
      <c r="I100" s="975"/>
      <c r="J100" s="975"/>
      <c r="K100" s="975"/>
      <c r="L100" s="975"/>
      <c r="M100" s="975"/>
      <c r="N100" s="975"/>
      <c r="O100" s="975"/>
      <c r="P100" s="975"/>
      <c r="Q100" s="975"/>
      <c r="R100" s="975"/>
      <c r="S100" s="975"/>
      <c r="T100" s="975"/>
      <c r="U100" s="975"/>
      <c r="V100" s="975"/>
      <c r="W100" s="977"/>
      <c r="X100" s="977"/>
      <c r="Y100" s="977"/>
      <c r="Z100" s="977"/>
      <c r="AA100" s="977"/>
      <c r="AB100" s="977"/>
      <c r="AC100" s="977"/>
      <c r="AD100" s="975"/>
      <c r="AE100" s="975"/>
      <c r="AF100" s="975"/>
      <c r="AG100" s="975"/>
      <c r="AH100" s="975"/>
      <c r="AI100" s="975"/>
      <c r="AJ100" s="975"/>
      <c r="AK100" s="975"/>
      <c r="AL100" s="975"/>
      <c r="AM100" s="975"/>
    </row>
    <row r="101" spans="1:39" x14ac:dyDescent="0.25">
      <c r="A101" s="975"/>
      <c r="B101" s="975"/>
      <c r="C101" s="975"/>
      <c r="D101" s="975"/>
      <c r="E101" s="975"/>
      <c r="F101" s="975"/>
      <c r="G101" s="975"/>
      <c r="H101" s="975"/>
      <c r="I101" s="975"/>
      <c r="J101" s="975"/>
      <c r="K101" s="975"/>
      <c r="L101" s="975"/>
      <c r="M101" s="975"/>
      <c r="N101" s="975"/>
      <c r="O101" s="975"/>
      <c r="P101" s="975"/>
      <c r="Q101" s="975"/>
      <c r="R101" s="975"/>
      <c r="S101" s="975"/>
      <c r="T101" s="975"/>
      <c r="U101" s="975"/>
      <c r="V101" s="975"/>
      <c r="W101" s="977"/>
      <c r="X101" s="977"/>
      <c r="Y101" s="977"/>
      <c r="Z101" s="977"/>
      <c r="AA101" s="977"/>
      <c r="AB101" s="977"/>
      <c r="AC101" s="977"/>
      <c r="AD101" s="975"/>
      <c r="AE101" s="975"/>
      <c r="AF101" s="975"/>
      <c r="AG101" s="975"/>
      <c r="AH101" s="975"/>
      <c r="AI101" s="975"/>
      <c r="AJ101" s="975"/>
      <c r="AK101" s="975"/>
      <c r="AL101" s="975"/>
      <c r="AM101" s="975"/>
    </row>
    <row r="102" spans="1:39" x14ac:dyDescent="0.25">
      <c r="A102" s="975"/>
      <c r="B102" s="975"/>
      <c r="C102" s="975"/>
      <c r="D102" s="975"/>
      <c r="E102" s="975"/>
      <c r="F102" s="975"/>
      <c r="G102" s="975"/>
      <c r="H102" s="975"/>
      <c r="I102" s="975"/>
      <c r="J102" s="975"/>
      <c r="K102" s="975"/>
      <c r="L102" s="975"/>
      <c r="M102" s="975"/>
      <c r="N102" s="975"/>
      <c r="O102" s="975"/>
      <c r="P102" s="975"/>
      <c r="Q102" s="975"/>
      <c r="R102" s="975"/>
      <c r="S102" s="975"/>
      <c r="T102" s="975"/>
      <c r="U102" s="975"/>
      <c r="V102" s="975"/>
      <c r="W102" s="977"/>
      <c r="X102" s="977"/>
      <c r="Y102" s="977"/>
      <c r="Z102" s="977"/>
      <c r="AA102" s="977"/>
      <c r="AB102" s="977"/>
      <c r="AC102" s="977"/>
      <c r="AD102" s="975"/>
      <c r="AE102" s="975"/>
      <c r="AF102" s="975"/>
      <c r="AG102" s="975"/>
      <c r="AH102" s="975"/>
      <c r="AI102" s="975"/>
      <c r="AJ102" s="975"/>
      <c r="AK102" s="975"/>
      <c r="AL102" s="975"/>
      <c r="AM102" s="975"/>
    </row>
    <row r="103" spans="1:39" x14ac:dyDescent="0.25">
      <c r="A103" s="975"/>
      <c r="B103" s="975"/>
      <c r="C103" s="975"/>
      <c r="D103" s="975"/>
      <c r="E103" s="975"/>
      <c r="F103" s="975"/>
      <c r="G103" s="975"/>
      <c r="H103" s="975"/>
      <c r="I103" s="975"/>
      <c r="J103" s="975"/>
      <c r="K103" s="975"/>
      <c r="L103" s="975"/>
      <c r="M103" s="975"/>
      <c r="N103" s="975"/>
      <c r="O103" s="975"/>
      <c r="P103" s="975"/>
      <c r="Q103" s="975"/>
      <c r="R103" s="975"/>
      <c r="S103" s="975"/>
      <c r="T103" s="975"/>
      <c r="U103" s="975"/>
      <c r="V103" s="975"/>
      <c r="W103" s="977"/>
      <c r="X103" s="977"/>
      <c r="Y103" s="977"/>
      <c r="Z103" s="977"/>
      <c r="AA103" s="977"/>
      <c r="AB103" s="977"/>
      <c r="AC103" s="977"/>
      <c r="AD103" s="975"/>
      <c r="AE103" s="975"/>
      <c r="AF103" s="975"/>
      <c r="AG103" s="975"/>
      <c r="AH103" s="975"/>
      <c r="AI103" s="975"/>
      <c r="AJ103" s="975"/>
      <c r="AK103" s="975"/>
      <c r="AL103" s="975"/>
      <c r="AM103" s="975"/>
    </row>
    <row r="104" spans="1:39" x14ac:dyDescent="0.25">
      <c r="A104" s="975"/>
      <c r="B104" s="975"/>
      <c r="C104" s="975"/>
      <c r="D104" s="975"/>
      <c r="E104" s="975"/>
      <c r="F104" s="975"/>
      <c r="G104" s="975"/>
      <c r="H104" s="975"/>
      <c r="I104" s="975"/>
      <c r="J104" s="975"/>
      <c r="K104" s="975"/>
      <c r="L104" s="975"/>
      <c r="M104" s="975"/>
      <c r="N104" s="975"/>
      <c r="O104" s="975"/>
      <c r="P104" s="975"/>
      <c r="Q104" s="975"/>
      <c r="R104" s="975"/>
      <c r="S104" s="975"/>
      <c r="T104" s="975"/>
      <c r="U104" s="975"/>
      <c r="V104" s="975"/>
      <c r="W104" s="977"/>
      <c r="X104" s="977"/>
      <c r="Y104" s="977"/>
      <c r="Z104" s="977"/>
      <c r="AA104" s="977"/>
      <c r="AB104" s="977"/>
      <c r="AC104" s="977"/>
      <c r="AD104" s="975"/>
      <c r="AE104" s="975"/>
      <c r="AF104" s="975"/>
      <c r="AG104" s="975"/>
      <c r="AH104" s="975"/>
      <c r="AI104" s="975"/>
      <c r="AJ104" s="975"/>
      <c r="AK104" s="975"/>
      <c r="AL104" s="975"/>
      <c r="AM104" s="975"/>
    </row>
    <row r="105" spans="1:39" x14ac:dyDescent="0.25">
      <c r="A105" s="975"/>
      <c r="B105" s="975"/>
      <c r="C105" s="975"/>
      <c r="D105" s="975"/>
      <c r="E105" s="975"/>
      <c r="F105" s="975"/>
      <c r="G105" s="975"/>
      <c r="H105" s="975"/>
      <c r="I105" s="975"/>
      <c r="J105" s="975"/>
      <c r="K105" s="975"/>
      <c r="L105" s="975"/>
      <c r="M105" s="975"/>
      <c r="N105" s="975"/>
      <c r="O105" s="975"/>
      <c r="P105" s="975"/>
      <c r="Q105" s="975"/>
      <c r="R105" s="975"/>
      <c r="S105" s="975"/>
      <c r="T105" s="975"/>
      <c r="U105" s="975"/>
      <c r="V105" s="975"/>
      <c r="W105" s="977"/>
      <c r="X105" s="977"/>
      <c r="Y105" s="977"/>
      <c r="Z105" s="977"/>
      <c r="AA105" s="977"/>
      <c r="AB105" s="977"/>
      <c r="AC105" s="977"/>
      <c r="AD105" s="975"/>
      <c r="AE105" s="975"/>
      <c r="AF105" s="975"/>
      <c r="AG105" s="975"/>
      <c r="AH105" s="975"/>
      <c r="AI105" s="975"/>
      <c r="AJ105" s="975"/>
      <c r="AK105" s="975"/>
      <c r="AL105" s="975"/>
      <c r="AM105" s="975"/>
    </row>
    <row r="106" spans="1:39" x14ac:dyDescent="0.25">
      <c r="A106" s="975"/>
      <c r="B106" s="975"/>
      <c r="C106" s="975"/>
      <c r="D106" s="975"/>
      <c r="E106" s="975"/>
      <c r="F106" s="975"/>
      <c r="G106" s="975"/>
      <c r="H106" s="975"/>
      <c r="I106" s="975"/>
      <c r="J106" s="975"/>
      <c r="K106" s="975"/>
      <c r="L106" s="975"/>
      <c r="M106" s="975"/>
      <c r="N106" s="975"/>
      <c r="O106" s="975"/>
      <c r="P106" s="975"/>
      <c r="Q106" s="975"/>
      <c r="R106" s="975"/>
      <c r="S106" s="975"/>
      <c r="T106" s="975"/>
      <c r="U106" s="975"/>
      <c r="V106" s="975"/>
      <c r="W106" s="977"/>
      <c r="X106" s="977"/>
      <c r="Y106" s="977"/>
      <c r="Z106" s="977"/>
      <c r="AA106" s="977"/>
      <c r="AB106" s="977"/>
      <c r="AC106" s="977"/>
      <c r="AD106" s="975"/>
      <c r="AE106" s="975"/>
      <c r="AF106" s="975"/>
      <c r="AG106" s="975"/>
      <c r="AH106" s="975"/>
      <c r="AI106" s="975"/>
      <c r="AJ106" s="975"/>
      <c r="AK106" s="975"/>
      <c r="AL106" s="975"/>
      <c r="AM106" s="975"/>
    </row>
    <row r="107" spans="1:39" x14ac:dyDescent="0.25">
      <c r="A107" s="975"/>
      <c r="B107" s="975"/>
      <c r="C107" s="975"/>
      <c r="D107" s="975"/>
      <c r="E107" s="975"/>
      <c r="F107" s="975"/>
      <c r="G107" s="975"/>
      <c r="H107" s="975"/>
      <c r="I107" s="975"/>
      <c r="J107" s="975"/>
      <c r="K107" s="975"/>
      <c r="L107" s="975"/>
      <c r="M107" s="975"/>
      <c r="N107" s="975"/>
      <c r="O107" s="975"/>
      <c r="P107" s="975"/>
      <c r="Q107" s="975"/>
      <c r="R107" s="975"/>
      <c r="S107" s="975"/>
      <c r="T107" s="975"/>
      <c r="U107" s="975"/>
      <c r="V107" s="975"/>
      <c r="W107" s="977"/>
      <c r="X107" s="977"/>
      <c r="Y107" s="977"/>
      <c r="Z107" s="977"/>
      <c r="AA107" s="977"/>
      <c r="AB107" s="977"/>
      <c r="AC107" s="977"/>
      <c r="AD107" s="975"/>
      <c r="AE107" s="975"/>
      <c r="AF107" s="975"/>
      <c r="AG107" s="975"/>
      <c r="AH107" s="975"/>
      <c r="AI107" s="975"/>
      <c r="AJ107" s="975"/>
      <c r="AK107" s="975"/>
      <c r="AL107" s="975"/>
      <c r="AM107" s="975"/>
    </row>
    <row r="108" spans="1:39" x14ac:dyDescent="0.25">
      <c r="A108" s="975"/>
      <c r="B108" s="975"/>
      <c r="C108" s="975"/>
      <c r="D108" s="975"/>
      <c r="E108" s="975"/>
      <c r="F108" s="975"/>
      <c r="G108" s="975"/>
      <c r="H108" s="975"/>
      <c r="I108" s="975"/>
      <c r="J108" s="975"/>
      <c r="K108" s="975"/>
      <c r="L108" s="975"/>
      <c r="M108" s="975"/>
      <c r="N108" s="975"/>
      <c r="O108" s="975"/>
      <c r="P108" s="975"/>
      <c r="Q108" s="975"/>
      <c r="R108" s="975"/>
      <c r="S108" s="975"/>
      <c r="T108" s="975"/>
      <c r="U108" s="975"/>
      <c r="V108" s="975"/>
      <c r="W108" s="977"/>
      <c r="X108" s="977"/>
      <c r="Y108" s="977"/>
      <c r="Z108" s="977"/>
      <c r="AA108" s="977"/>
      <c r="AB108" s="977"/>
      <c r="AC108" s="977"/>
      <c r="AD108" s="975"/>
      <c r="AE108" s="975"/>
      <c r="AF108" s="975"/>
      <c r="AG108" s="975"/>
      <c r="AH108" s="975"/>
      <c r="AI108" s="975"/>
      <c r="AJ108" s="975"/>
      <c r="AK108" s="975"/>
      <c r="AL108" s="975"/>
      <c r="AM108" s="975"/>
    </row>
    <row r="109" spans="1:39" x14ac:dyDescent="0.25">
      <c r="A109" s="975"/>
      <c r="B109" s="975"/>
      <c r="C109" s="975"/>
      <c r="D109" s="975"/>
      <c r="E109" s="975"/>
      <c r="F109" s="975"/>
      <c r="G109" s="975"/>
      <c r="H109" s="975"/>
      <c r="I109" s="975"/>
      <c r="J109" s="975"/>
      <c r="K109" s="975"/>
      <c r="L109" s="975"/>
      <c r="M109" s="975"/>
      <c r="N109" s="975"/>
      <c r="O109" s="975"/>
      <c r="P109" s="975"/>
      <c r="Q109" s="975"/>
      <c r="R109" s="975"/>
      <c r="S109" s="975"/>
      <c r="T109" s="975"/>
      <c r="U109" s="975"/>
      <c r="V109" s="975"/>
      <c r="W109" s="977"/>
      <c r="X109" s="977"/>
      <c r="Y109" s="977"/>
      <c r="Z109" s="977"/>
      <c r="AA109" s="977"/>
      <c r="AB109" s="977"/>
      <c r="AC109" s="977"/>
      <c r="AD109" s="975"/>
      <c r="AE109" s="975"/>
      <c r="AF109" s="975"/>
      <c r="AG109" s="975"/>
      <c r="AH109" s="975"/>
      <c r="AI109" s="975"/>
      <c r="AJ109" s="975"/>
      <c r="AK109" s="975"/>
      <c r="AL109" s="975"/>
      <c r="AM109" s="975"/>
    </row>
    <row r="110" spans="1:39" x14ac:dyDescent="0.25">
      <c r="A110" s="975"/>
      <c r="B110" s="975"/>
      <c r="C110" s="975"/>
      <c r="D110" s="975"/>
      <c r="E110" s="975"/>
      <c r="F110" s="975"/>
      <c r="G110" s="975"/>
      <c r="H110" s="975"/>
      <c r="I110" s="975"/>
      <c r="J110" s="975"/>
      <c r="K110" s="975"/>
      <c r="L110" s="975"/>
      <c r="M110" s="975"/>
      <c r="N110" s="975"/>
      <c r="O110" s="975"/>
      <c r="P110" s="975"/>
      <c r="Q110" s="975"/>
      <c r="R110" s="975"/>
      <c r="S110" s="975"/>
      <c r="T110" s="975"/>
      <c r="U110" s="975"/>
      <c r="V110" s="975"/>
      <c r="W110" s="977"/>
      <c r="X110" s="977"/>
      <c r="Y110" s="977"/>
      <c r="Z110" s="977"/>
      <c r="AA110" s="977"/>
      <c r="AB110" s="977"/>
      <c r="AC110" s="977"/>
      <c r="AD110" s="975"/>
      <c r="AE110" s="975"/>
      <c r="AF110" s="975"/>
      <c r="AG110" s="975"/>
      <c r="AH110" s="975"/>
      <c r="AI110" s="975"/>
      <c r="AJ110" s="975"/>
      <c r="AK110" s="975"/>
      <c r="AL110" s="975"/>
      <c r="AM110" s="975"/>
    </row>
    <row r="111" spans="1:39" x14ac:dyDescent="0.25">
      <c r="A111" s="975"/>
      <c r="B111" s="975"/>
      <c r="C111" s="975"/>
      <c r="D111" s="975"/>
      <c r="E111" s="975"/>
      <c r="F111" s="975"/>
      <c r="G111" s="975"/>
      <c r="H111" s="975"/>
      <c r="I111" s="975"/>
      <c r="J111" s="975"/>
      <c r="K111" s="975"/>
      <c r="L111" s="975"/>
      <c r="M111" s="975"/>
      <c r="N111" s="975"/>
      <c r="O111" s="975"/>
      <c r="P111" s="975"/>
      <c r="Q111" s="975"/>
      <c r="R111" s="975"/>
      <c r="S111" s="975"/>
      <c r="T111" s="975"/>
      <c r="U111" s="975"/>
      <c r="V111" s="975"/>
      <c r="W111" s="977"/>
      <c r="X111" s="977"/>
      <c r="Y111" s="977"/>
      <c r="Z111" s="977"/>
      <c r="AA111" s="977"/>
      <c r="AB111" s="977"/>
      <c r="AC111" s="977"/>
      <c r="AD111" s="975"/>
      <c r="AE111" s="975"/>
      <c r="AF111" s="975"/>
      <c r="AG111" s="975"/>
      <c r="AH111" s="975"/>
      <c r="AI111" s="975"/>
      <c r="AJ111" s="975"/>
      <c r="AK111" s="975"/>
      <c r="AL111" s="975"/>
      <c r="AM111" s="975"/>
    </row>
    <row r="112" spans="1:39" x14ac:dyDescent="0.25">
      <c r="A112" s="975"/>
      <c r="B112" s="975"/>
      <c r="C112" s="975"/>
      <c r="D112" s="975"/>
      <c r="E112" s="975"/>
      <c r="F112" s="975"/>
      <c r="G112" s="975"/>
      <c r="H112" s="975"/>
      <c r="I112" s="975"/>
      <c r="J112" s="975"/>
      <c r="K112" s="975"/>
      <c r="L112" s="975"/>
      <c r="M112" s="975"/>
      <c r="N112" s="975"/>
      <c r="O112" s="975"/>
      <c r="P112" s="975"/>
      <c r="Q112" s="975"/>
      <c r="R112" s="975"/>
      <c r="S112" s="975"/>
      <c r="T112" s="975"/>
      <c r="U112" s="975"/>
      <c r="V112" s="975"/>
      <c r="W112" s="977"/>
      <c r="X112" s="977"/>
      <c r="Y112" s="977"/>
      <c r="Z112" s="977"/>
      <c r="AA112" s="977"/>
      <c r="AB112" s="977"/>
      <c r="AC112" s="977"/>
      <c r="AD112" s="975"/>
      <c r="AE112" s="975"/>
      <c r="AF112" s="975"/>
      <c r="AG112" s="975"/>
      <c r="AH112" s="975"/>
      <c r="AI112" s="975"/>
      <c r="AJ112" s="975"/>
      <c r="AK112" s="975"/>
      <c r="AL112" s="975"/>
      <c r="AM112" s="975"/>
    </row>
    <row r="113" spans="1:39" x14ac:dyDescent="0.25">
      <c r="A113" s="975"/>
      <c r="B113" s="975"/>
      <c r="C113" s="975"/>
      <c r="D113" s="975"/>
      <c r="E113" s="975"/>
      <c r="F113" s="975"/>
      <c r="G113" s="975"/>
      <c r="H113" s="975"/>
      <c r="I113" s="975"/>
      <c r="J113" s="975"/>
      <c r="K113" s="975"/>
      <c r="L113" s="975"/>
      <c r="M113" s="975"/>
      <c r="N113" s="975"/>
      <c r="O113" s="975"/>
      <c r="P113" s="975"/>
      <c r="Q113" s="975"/>
      <c r="R113" s="975"/>
      <c r="S113" s="975"/>
      <c r="T113" s="975"/>
      <c r="U113" s="975"/>
      <c r="V113" s="975"/>
      <c r="W113" s="977"/>
      <c r="X113" s="977"/>
      <c r="Y113" s="977"/>
      <c r="Z113" s="977"/>
      <c r="AA113" s="977"/>
      <c r="AB113" s="977"/>
      <c r="AC113" s="977"/>
      <c r="AD113" s="975"/>
      <c r="AE113" s="975"/>
      <c r="AF113" s="975"/>
      <c r="AG113" s="975"/>
      <c r="AH113" s="975"/>
      <c r="AI113" s="975"/>
      <c r="AJ113" s="975"/>
      <c r="AK113" s="975"/>
      <c r="AL113" s="975"/>
      <c r="AM113" s="975"/>
    </row>
    <row r="114" spans="1:39" x14ac:dyDescent="0.25">
      <c r="A114" s="975"/>
      <c r="B114" s="975"/>
      <c r="C114" s="975"/>
      <c r="D114" s="975"/>
      <c r="E114" s="975"/>
      <c r="F114" s="975"/>
      <c r="G114" s="975"/>
      <c r="H114" s="975"/>
      <c r="I114" s="975"/>
      <c r="J114" s="975"/>
      <c r="K114" s="975"/>
      <c r="L114" s="975"/>
      <c r="M114" s="975"/>
      <c r="N114" s="975"/>
      <c r="O114" s="975"/>
      <c r="P114" s="975"/>
      <c r="Q114" s="975"/>
      <c r="R114" s="975"/>
      <c r="S114" s="975"/>
      <c r="T114" s="975"/>
      <c r="U114" s="975"/>
      <c r="V114" s="975"/>
      <c r="W114" s="977"/>
      <c r="X114" s="977"/>
      <c r="Y114" s="977"/>
      <c r="Z114" s="977"/>
      <c r="AA114" s="977"/>
      <c r="AB114" s="977"/>
      <c r="AC114" s="977"/>
      <c r="AD114" s="975"/>
      <c r="AE114" s="975"/>
      <c r="AF114" s="975"/>
      <c r="AG114" s="975"/>
      <c r="AH114" s="975"/>
      <c r="AI114" s="975"/>
      <c r="AJ114" s="975"/>
      <c r="AK114" s="975"/>
      <c r="AL114" s="975"/>
      <c r="AM114" s="975"/>
    </row>
    <row r="115" spans="1:39" x14ac:dyDescent="0.25">
      <c r="A115" s="975"/>
      <c r="B115" s="975"/>
      <c r="C115" s="975"/>
      <c r="D115" s="975"/>
      <c r="E115" s="975"/>
      <c r="F115" s="975"/>
      <c r="G115" s="975"/>
      <c r="H115" s="975"/>
      <c r="I115" s="975"/>
      <c r="J115" s="975"/>
      <c r="K115" s="975"/>
      <c r="L115" s="975"/>
      <c r="M115" s="975"/>
      <c r="N115" s="975"/>
      <c r="O115" s="975"/>
      <c r="P115" s="975"/>
      <c r="Q115" s="975"/>
      <c r="R115" s="975"/>
      <c r="S115" s="975"/>
      <c r="T115" s="975"/>
      <c r="U115" s="975"/>
      <c r="V115" s="975"/>
      <c r="W115" s="977"/>
      <c r="X115" s="977"/>
      <c r="Y115" s="977"/>
      <c r="Z115" s="977"/>
      <c r="AA115" s="977"/>
      <c r="AB115" s="977"/>
      <c r="AC115" s="977"/>
      <c r="AD115" s="975"/>
      <c r="AE115" s="975"/>
      <c r="AF115" s="975"/>
      <c r="AG115" s="975"/>
      <c r="AH115" s="975"/>
      <c r="AI115" s="975"/>
      <c r="AJ115" s="975"/>
      <c r="AK115" s="975"/>
      <c r="AL115" s="975"/>
      <c r="AM115" s="975"/>
    </row>
    <row r="116" spans="1:39" x14ac:dyDescent="0.25">
      <c r="A116" s="975"/>
      <c r="B116" s="975"/>
      <c r="C116" s="975"/>
      <c r="D116" s="975"/>
      <c r="E116" s="975"/>
      <c r="F116" s="975"/>
      <c r="G116" s="975"/>
      <c r="H116" s="975"/>
      <c r="I116" s="975"/>
      <c r="J116" s="975"/>
      <c r="K116" s="975"/>
      <c r="L116" s="975"/>
      <c r="M116" s="975"/>
      <c r="N116" s="975"/>
      <c r="O116" s="975"/>
      <c r="P116" s="975"/>
      <c r="Q116" s="975"/>
      <c r="R116" s="975"/>
      <c r="S116" s="975"/>
      <c r="T116" s="975"/>
      <c r="U116" s="975"/>
      <c r="V116" s="975"/>
      <c r="W116" s="977"/>
      <c r="X116" s="977"/>
      <c r="Y116" s="977"/>
      <c r="Z116" s="977"/>
      <c r="AA116" s="977"/>
      <c r="AB116" s="977"/>
      <c r="AC116" s="977"/>
      <c r="AD116" s="975"/>
      <c r="AE116" s="975"/>
      <c r="AF116" s="975"/>
      <c r="AG116" s="975"/>
      <c r="AH116" s="975"/>
      <c r="AI116" s="975"/>
      <c r="AJ116" s="975"/>
      <c r="AK116" s="975"/>
      <c r="AL116" s="975"/>
      <c r="AM116" s="975"/>
    </row>
    <row r="117" spans="1:39" x14ac:dyDescent="0.25">
      <c r="A117" s="975"/>
      <c r="B117" s="975"/>
      <c r="C117" s="975"/>
      <c r="D117" s="975"/>
      <c r="E117" s="975"/>
      <c r="F117" s="975"/>
      <c r="G117" s="975"/>
      <c r="H117" s="975"/>
      <c r="I117" s="975"/>
      <c r="J117" s="975"/>
      <c r="K117" s="975"/>
      <c r="L117" s="975"/>
      <c r="M117" s="975"/>
      <c r="N117" s="975"/>
      <c r="O117" s="975"/>
      <c r="P117" s="975"/>
      <c r="Q117" s="975"/>
      <c r="R117" s="975"/>
      <c r="S117" s="975"/>
      <c r="T117" s="975"/>
      <c r="U117" s="975"/>
      <c r="V117" s="975"/>
      <c r="W117" s="977"/>
      <c r="X117" s="977"/>
      <c r="Y117" s="977"/>
      <c r="Z117" s="977"/>
      <c r="AA117" s="977"/>
      <c r="AB117" s="977"/>
      <c r="AC117" s="977"/>
      <c r="AD117" s="975"/>
      <c r="AE117" s="975"/>
      <c r="AF117" s="975"/>
      <c r="AG117" s="975"/>
      <c r="AH117" s="975"/>
      <c r="AI117" s="975"/>
      <c r="AJ117" s="975"/>
      <c r="AK117" s="975"/>
      <c r="AL117" s="975"/>
      <c r="AM117" s="975"/>
    </row>
    <row r="118" spans="1:39" x14ac:dyDescent="0.25">
      <c r="A118" s="975"/>
      <c r="B118" s="975"/>
      <c r="C118" s="975"/>
      <c r="D118" s="975"/>
      <c r="E118" s="975"/>
      <c r="F118" s="975"/>
      <c r="G118" s="975"/>
      <c r="H118" s="975"/>
      <c r="I118" s="975"/>
      <c r="J118" s="975"/>
      <c r="K118" s="975"/>
      <c r="L118" s="975"/>
      <c r="M118" s="975"/>
      <c r="N118" s="975"/>
      <c r="O118" s="975"/>
      <c r="P118" s="975"/>
      <c r="Q118" s="975"/>
      <c r="R118" s="975"/>
      <c r="S118" s="975"/>
      <c r="T118" s="975"/>
      <c r="U118" s="975"/>
      <c r="V118" s="975"/>
      <c r="W118" s="977"/>
      <c r="X118" s="977"/>
      <c r="Y118" s="977"/>
      <c r="Z118" s="977"/>
      <c r="AA118" s="977"/>
      <c r="AB118" s="977"/>
      <c r="AC118" s="977"/>
      <c r="AD118" s="975"/>
      <c r="AE118" s="975"/>
      <c r="AF118" s="975"/>
      <c r="AG118" s="975"/>
      <c r="AH118" s="975"/>
      <c r="AI118" s="975"/>
      <c r="AJ118" s="975"/>
      <c r="AK118" s="975"/>
      <c r="AL118" s="975"/>
      <c r="AM118" s="975"/>
    </row>
    <row r="119" spans="1:39" x14ac:dyDescent="0.25">
      <c r="A119" s="975"/>
      <c r="B119" s="975"/>
      <c r="C119" s="975"/>
      <c r="D119" s="975"/>
      <c r="E119" s="975"/>
      <c r="F119" s="975"/>
      <c r="G119" s="975"/>
      <c r="H119" s="975"/>
      <c r="I119" s="975"/>
      <c r="J119" s="975"/>
      <c r="K119" s="975"/>
      <c r="L119" s="975"/>
      <c r="M119" s="975"/>
      <c r="N119" s="975"/>
      <c r="O119" s="975"/>
      <c r="P119" s="975"/>
      <c r="Q119" s="975"/>
      <c r="R119" s="975"/>
      <c r="S119" s="975"/>
      <c r="T119" s="975"/>
      <c r="U119" s="975"/>
      <c r="V119" s="975"/>
      <c r="W119" s="977"/>
      <c r="X119" s="977"/>
      <c r="Y119" s="977"/>
      <c r="Z119" s="977"/>
      <c r="AA119" s="977"/>
      <c r="AB119" s="977"/>
      <c r="AC119" s="977"/>
      <c r="AD119" s="975"/>
      <c r="AE119" s="975"/>
      <c r="AF119" s="975"/>
      <c r="AG119" s="975"/>
      <c r="AH119" s="975"/>
      <c r="AI119" s="975"/>
      <c r="AJ119" s="975"/>
      <c r="AK119" s="975"/>
      <c r="AL119" s="975"/>
      <c r="AM119" s="975"/>
    </row>
    <row r="120" spans="1:39" x14ac:dyDescent="0.25">
      <c r="A120" s="975"/>
      <c r="B120" s="975"/>
      <c r="C120" s="975"/>
      <c r="D120" s="975"/>
      <c r="E120" s="975"/>
      <c r="F120" s="975"/>
      <c r="G120" s="975"/>
      <c r="H120" s="975"/>
      <c r="I120" s="975"/>
      <c r="J120" s="975"/>
      <c r="K120" s="975"/>
      <c r="L120" s="975"/>
      <c r="M120" s="975"/>
      <c r="N120" s="975"/>
      <c r="O120" s="975"/>
      <c r="P120" s="975"/>
      <c r="Q120" s="975"/>
      <c r="R120" s="975"/>
      <c r="S120" s="975"/>
      <c r="T120" s="975"/>
      <c r="U120" s="975"/>
      <c r="V120" s="975"/>
      <c r="W120" s="977"/>
      <c r="X120" s="977"/>
      <c r="Y120" s="977"/>
      <c r="Z120" s="977"/>
      <c r="AA120" s="977"/>
      <c r="AB120" s="977"/>
      <c r="AC120" s="977"/>
      <c r="AD120" s="975"/>
      <c r="AE120" s="975"/>
      <c r="AF120" s="975"/>
      <c r="AG120" s="975"/>
      <c r="AH120" s="975"/>
      <c r="AI120" s="975"/>
      <c r="AJ120" s="975"/>
      <c r="AK120" s="975"/>
      <c r="AL120" s="975"/>
      <c r="AM120" s="975"/>
    </row>
    <row r="121" spans="1:39" x14ac:dyDescent="0.25">
      <c r="A121" s="975"/>
      <c r="B121" s="975"/>
      <c r="C121" s="975"/>
      <c r="D121" s="975"/>
      <c r="E121" s="975"/>
      <c r="F121" s="975"/>
      <c r="G121" s="975"/>
      <c r="H121" s="975"/>
      <c r="I121" s="975"/>
      <c r="J121" s="975"/>
      <c r="K121" s="975"/>
      <c r="L121" s="975"/>
      <c r="M121" s="975"/>
      <c r="N121" s="975"/>
      <c r="O121" s="975"/>
      <c r="P121" s="975"/>
      <c r="Q121" s="975"/>
      <c r="R121" s="975"/>
      <c r="S121" s="975"/>
      <c r="T121" s="975"/>
      <c r="U121" s="975"/>
      <c r="V121" s="975"/>
      <c r="W121" s="977"/>
      <c r="X121" s="977"/>
      <c r="Y121" s="977"/>
      <c r="Z121" s="977"/>
      <c r="AA121" s="977"/>
      <c r="AB121" s="977"/>
      <c r="AC121" s="977"/>
      <c r="AD121" s="975"/>
      <c r="AE121" s="975"/>
      <c r="AF121" s="975"/>
      <c r="AG121" s="975"/>
      <c r="AH121" s="975"/>
      <c r="AI121" s="975"/>
      <c r="AJ121" s="975"/>
      <c r="AK121" s="975"/>
      <c r="AL121" s="975"/>
      <c r="AM121" s="975"/>
    </row>
    <row r="122" spans="1:39" x14ac:dyDescent="0.25">
      <c r="A122" s="975"/>
      <c r="B122" s="975"/>
      <c r="C122" s="975"/>
      <c r="D122" s="975"/>
      <c r="E122" s="975"/>
      <c r="F122" s="975"/>
      <c r="G122" s="975"/>
      <c r="H122" s="975"/>
      <c r="I122" s="975"/>
      <c r="J122" s="975"/>
      <c r="K122" s="975"/>
      <c r="L122" s="975"/>
      <c r="M122" s="975"/>
      <c r="N122" s="975"/>
      <c r="O122" s="975"/>
      <c r="P122" s="975"/>
      <c r="Q122" s="975"/>
      <c r="R122" s="975"/>
      <c r="S122" s="975"/>
      <c r="T122" s="975"/>
      <c r="U122" s="975"/>
      <c r="V122" s="975"/>
      <c r="W122" s="977"/>
      <c r="X122" s="977"/>
      <c r="Y122" s="977"/>
      <c r="Z122" s="977"/>
      <c r="AA122" s="977"/>
      <c r="AB122" s="977"/>
      <c r="AC122" s="977"/>
      <c r="AD122" s="975"/>
      <c r="AE122" s="975"/>
      <c r="AF122" s="975"/>
      <c r="AG122" s="975"/>
      <c r="AH122" s="975"/>
      <c r="AI122" s="975"/>
      <c r="AJ122" s="975"/>
      <c r="AK122" s="975"/>
      <c r="AL122" s="975"/>
      <c r="AM122" s="975"/>
    </row>
    <row r="123" spans="1:39" x14ac:dyDescent="0.25">
      <c r="A123" s="975"/>
      <c r="B123" s="975"/>
      <c r="C123" s="975"/>
      <c r="D123" s="975"/>
      <c r="E123" s="975"/>
      <c r="F123" s="975"/>
      <c r="G123" s="975"/>
      <c r="H123" s="975"/>
      <c r="I123" s="975"/>
      <c r="J123" s="975"/>
      <c r="K123" s="975"/>
      <c r="L123" s="975"/>
      <c r="M123" s="975"/>
      <c r="N123" s="975"/>
      <c r="O123" s="975"/>
      <c r="P123" s="975"/>
      <c r="Q123" s="975"/>
      <c r="R123" s="975"/>
      <c r="S123" s="975"/>
      <c r="T123" s="975"/>
      <c r="U123" s="975"/>
      <c r="V123" s="975"/>
      <c r="W123" s="977"/>
      <c r="X123" s="977"/>
      <c r="Y123" s="977"/>
      <c r="Z123" s="977"/>
      <c r="AA123" s="977"/>
      <c r="AB123" s="977"/>
      <c r="AC123" s="977"/>
      <c r="AD123" s="975"/>
      <c r="AE123" s="975"/>
      <c r="AF123" s="975"/>
      <c r="AG123" s="975"/>
      <c r="AH123" s="975"/>
      <c r="AI123" s="975"/>
      <c r="AJ123" s="975"/>
      <c r="AK123" s="975"/>
      <c r="AL123" s="975"/>
      <c r="AM123" s="975"/>
    </row>
    <row r="124" spans="1:39" x14ac:dyDescent="0.25">
      <c r="A124" s="975"/>
      <c r="B124" s="975"/>
      <c r="C124" s="975"/>
      <c r="D124" s="975"/>
      <c r="E124" s="975"/>
      <c r="F124" s="975"/>
      <c r="G124" s="975"/>
      <c r="H124" s="975"/>
      <c r="I124" s="975"/>
      <c r="J124" s="975"/>
      <c r="K124" s="975"/>
      <c r="L124" s="975"/>
      <c r="M124" s="975"/>
      <c r="N124" s="975"/>
      <c r="O124" s="975"/>
      <c r="P124" s="975"/>
      <c r="Q124" s="975"/>
      <c r="R124" s="975"/>
      <c r="S124" s="975"/>
      <c r="T124" s="975"/>
      <c r="U124" s="975"/>
      <c r="V124" s="975"/>
      <c r="W124" s="977"/>
      <c r="X124" s="977"/>
      <c r="Y124" s="977"/>
      <c r="Z124" s="977"/>
      <c r="AA124" s="977"/>
      <c r="AB124" s="977"/>
      <c r="AC124" s="977"/>
      <c r="AD124" s="975"/>
      <c r="AE124" s="975"/>
      <c r="AF124" s="975"/>
      <c r="AG124" s="975"/>
      <c r="AH124" s="975"/>
      <c r="AI124" s="975"/>
      <c r="AJ124" s="975"/>
      <c r="AK124" s="975"/>
      <c r="AL124" s="975"/>
      <c r="AM124" s="975"/>
    </row>
    <row r="125" spans="1:39" x14ac:dyDescent="0.25">
      <c r="W125" s="1"/>
      <c r="X125" s="1"/>
      <c r="Y125" s="1"/>
      <c r="Z125" s="1"/>
      <c r="AA125" s="1"/>
      <c r="AC125" s="1"/>
      <c r="AD125"/>
    </row>
    <row r="126" spans="1:39" x14ac:dyDescent="0.25">
      <c r="W126" s="1"/>
      <c r="X126" s="1"/>
      <c r="Y126" s="1"/>
      <c r="Z126" s="1"/>
      <c r="AA126" s="1"/>
      <c r="AC126" s="1"/>
      <c r="AD126"/>
    </row>
    <row r="127" spans="1:39" x14ac:dyDescent="0.25">
      <c r="W127" s="1"/>
      <c r="X127" s="1"/>
      <c r="Y127" s="1"/>
      <c r="Z127" s="1"/>
      <c r="AA127" s="1"/>
      <c r="AC127" s="1"/>
      <c r="AD127"/>
    </row>
    <row r="128" spans="1:39" x14ac:dyDescent="0.25">
      <c r="W128" s="1"/>
      <c r="X128" s="1"/>
      <c r="Y128" s="1"/>
      <c r="Z128" s="1"/>
      <c r="AA128" s="1"/>
      <c r="AC128" s="1"/>
      <c r="AD128"/>
    </row>
    <row r="129" spans="23:30" x14ac:dyDescent="0.25">
      <c r="W129" s="1"/>
      <c r="X129" s="1"/>
      <c r="Y129" s="1"/>
      <c r="Z129" s="1"/>
      <c r="AA129" s="1"/>
      <c r="AC129" s="1"/>
      <c r="AD129"/>
    </row>
    <row r="130" spans="23:30" x14ac:dyDescent="0.25">
      <c r="W130" s="1"/>
      <c r="X130" s="1"/>
      <c r="Y130" s="1"/>
      <c r="Z130" s="1"/>
      <c r="AA130" s="1"/>
      <c r="AC130" s="1"/>
      <c r="AD130"/>
    </row>
    <row r="131" spans="23:30" x14ac:dyDescent="0.25">
      <c r="W131" s="1"/>
      <c r="X131" s="1"/>
      <c r="Y131" s="1"/>
      <c r="Z131" s="1"/>
      <c r="AA131" s="1"/>
      <c r="AC131" s="1"/>
      <c r="AD131"/>
    </row>
    <row r="132" spans="23:30" x14ac:dyDescent="0.25">
      <c r="W132" s="1"/>
      <c r="X132" s="1"/>
      <c r="Y132" s="1"/>
      <c r="Z132" s="1"/>
      <c r="AA132" s="1"/>
      <c r="AC132" s="1"/>
      <c r="AD132"/>
    </row>
    <row r="133" spans="23:30" x14ac:dyDescent="0.25">
      <c r="W133" s="1"/>
      <c r="X133" s="1"/>
      <c r="Y133" s="1"/>
      <c r="Z133" s="1"/>
      <c r="AA133" s="1"/>
      <c r="AC133" s="1"/>
      <c r="AD133"/>
    </row>
    <row r="134" spans="23:30" x14ac:dyDescent="0.25">
      <c r="W134" s="1"/>
      <c r="X134" s="1"/>
      <c r="Y134" s="1"/>
      <c r="Z134" s="1"/>
      <c r="AA134" s="1"/>
      <c r="AC134" s="1"/>
      <c r="AD134"/>
    </row>
    <row r="135" spans="23:30" x14ac:dyDescent="0.25">
      <c r="W135" s="1"/>
      <c r="X135" s="1"/>
      <c r="Y135" s="1"/>
      <c r="Z135" s="1"/>
      <c r="AA135" s="1"/>
      <c r="AC135" s="1"/>
      <c r="AD135"/>
    </row>
    <row r="136" spans="23:30" x14ac:dyDescent="0.25">
      <c r="W136" s="1"/>
      <c r="X136" s="1"/>
      <c r="Y136" s="1"/>
      <c r="Z136" s="1"/>
      <c r="AA136" s="1"/>
      <c r="AC136" s="1"/>
      <c r="AD136"/>
    </row>
    <row r="137" spans="23:30" x14ac:dyDescent="0.25">
      <c r="W137" s="1"/>
      <c r="X137" s="1"/>
      <c r="Y137" s="1"/>
      <c r="Z137" s="1"/>
      <c r="AA137" s="1"/>
      <c r="AC137" s="1"/>
      <c r="AD137"/>
    </row>
    <row r="138" spans="23:30" x14ac:dyDescent="0.25">
      <c r="W138" s="1"/>
      <c r="X138" s="1"/>
      <c r="Y138" s="1"/>
      <c r="Z138" s="1"/>
      <c r="AA138" s="1"/>
      <c r="AC138" s="1"/>
      <c r="AD138"/>
    </row>
    <row r="139" spans="23:30" x14ac:dyDescent="0.25">
      <c r="W139" s="1"/>
      <c r="X139" s="1"/>
      <c r="Y139" s="1"/>
      <c r="Z139" s="1"/>
      <c r="AA139" s="1"/>
      <c r="AC139" s="1"/>
      <c r="AD139"/>
    </row>
    <row r="140" spans="23:30" x14ac:dyDescent="0.25">
      <c r="W140" s="1"/>
      <c r="X140" s="1"/>
      <c r="Y140" s="1"/>
      <c r="Z140" s="1"/>
      <c r="AA140" s="1"/>
      <c r="AC140" s="1"/>
      <c r="AD140"/>
    </row>
    <row r="141" spans="23:30" x14ac:dyDescent="0.25">
      <c r="W141" s="1"/>
      <c r="X141" s="1"/>
      <c r="Y141" s="1"/>
      <c r="Z141" s="1"/>
      <c r="AA141" s="1"/>
      <c r="AC141" s="1"/>
      <c r="AD141"/>
    </row>
    <row r="142" spans="23:30" x14ac:dyDescent="0.25">
      <c r="W142" s="1"/>
      <c r="X142" s="1"/>
      <c r="Y142" s="1"/>
      <c r="Z142" s="1"/>
      <c r="AA142" s="1"/>
      <c r="AC142" s="1"/>
      <c r="AD142"/>
    </row>
    <row r="143" spans="23:30" x14ac:dyDescent="0.25">
      <c r="W143" s="1"/>
      <c r="X143" s="1"/>
      <c r="Y143" s="1"/>
      <c r="Z143" s="1"/>
      <c r="AA143" s="1"/>
      <c r="AC143" s="1"/>
      <c r="AD143"/>
    </row>
    <row r="144" spans="23:30" x14ac:dyDescent="0.25">
      <c r="W144" s="1"/>
      <c r="X144" s="1"/>
      <c r="Y144" s="1"/>
      <c r="Z144" s="1"/>
      <c r="AA144" s="1"/>
      <c r="AC144" s="1"/>
      <c r="AD144"/>
    </row>
    <row r="145" spans="23:30" x14ac:dyDescent="0.25">
      <c r="W145" s="1"/>
      <c r="X145" s="1"/>
      <c r="Y145" s="1"/>
      <c r="Z145" s="1"/>
      <c r="AA145" s="1"/>
      <c r="AC145" s="1"/>
      <c r="AD145"/>
    </row>
    <row r="146" spans="23:30" x14ac:dyDescent="0.25">
      <c r="W146" s="1"/>
      <c r="X146" s="1"/>
      <c r="Y146" s="1"/>
      <c r="Z146" s="1"/>
      <c r="AA146" s="1"/>
      <c r="AC146" s="1"/>
      <c r="AD146"/>
    </row>
    <row r="147" spans="23:30" x14ac:dyDescent="0.25">
      <c r="W147" s="1"/>
      <c r="X147" s="1"/>
      <c r="Y147" s="1"/>
      <c r="Z147" s="1"/>
      <c r="AA147" s="1"/>
      <c r="AC147" s="1"/>
      <c r="AD147"/>
    </row>
    <row r="148" spans="23:30" x14ac:dyDescent="0.25">
      <c r="W148" s="1"/>
      <c r="X148" s="1"/>
      <c r="Y148" s="1"/>
      <c r="Z148" s="1"/>
      <c r="AA148" s="1"/>
      <c r="AC148" s="1"/>
      <c r="AD148"/>
    </row>
    <row r="149" spans="23:30" x14ac:dyDescent="0.25">
      <c r="W149" s="1"/>
      <c r="X149" s="1"/>
      <c r="Y149" s="1"/>
      <c r="Z149" s="1"/>
      <c r="AA149" s="1"/>
      <c r="AC149" s="1"/>
      <c r="AD149"/>
    </row>
    <row r="150" spans="23:30" x14ac:dyDescent="0.25">
      <c r="W150" s="1"/>
      <c r="X150" s="1"/>
      <c r="Y150" s="1"/>
      <c r="Z150" s="1"/>
      <c r="AA150" s="1"/>
      <c r="AC150" s="1"/>
      <c r="AD150"/>
    </row>
    <row r="151" spans="23:30" x14ac:dyDescent="0.25">
      <c r="W151" s="1"/>
      <c r="X151" s="1"/>
      <c r="Y151" s="1"/>
      <c r="Z151" s="1"/>
      <c r="AA151" s="1"/>
      <c r="AC151" s="1"/>
      <c r="AD151"/>
    </row>
    <row r="152" spans="23:30" x14ac:dyDescent="0.25">
      <c r="W152" s="1"/>
      <c r="X152" s="1"/>
      <c r="Y152" s="1"/>
      <c r="Z152" s="1"/>
      <c r="AA152" s="1"/>
      <c r="AC152" s="1"/>
      <c r="AD152"/>
    </row>
    <row r="153" spans="23:30" x14ac:dyDescent="0.25">
      <c r="W153" s="1"/>
      <c r="X153" s="1"/>
      <c r="Y153" s="1"/>
      <c r="Z153" s="1"/>
      <c r="AA153" s="1"/>
      <c r="AC153" s="1"/>
      <c r="AD153"/>
    </row>
    <row r="154" spans="23:30" x14ac:dyDescent="0.25">
      <c r="W154" s="1"/>
      <c r="X154" s="1"/>
      <c r="Y154" s="1"/>
      <c r="Z154" s="1"/>
      <c r="AA154" s="1"/>
      <c r="AC154" s="1"/>
      <c r="AD154"/>
    </row>
    <row r="155" spans="23:30" x14ac:dyDescent="0.25">
      <c r="W155" s="1"/>
      <c r="X155" s="1"/>
      <c r="Y155" s="1"/>
      <c r="Z155" s="1"/>
      <c r="AA155" s="1"/>
      <c r="AC155" s="1"/>
      <c r="AD155"/>
    </row>
    <row r="156" spans="23:30" x14ac:dyDescent="0.25">
      <c r="W156" s="1"/>
      <c r="X156" s="1"/>
      <c r="Y156" s="1"/>
      <c r="Z156" s="1"/>
      <c r="AA156" s="1"/>
      <c r="AC156" s="1"/>
      <c r="AD156"/>
    </row>
    <row r="157" spans="23:30" x14ac:dyDescent="0.25">
      <c r="W157" s="1"/>
      <c r="X157" s="1"/>
      <c r="Y157" s="1"/>
      <c r="Z157" s="1"/>
      <c r="AA157" s="1"/>
      <c r="AC157" s="1"/>
      <c r="AD157"/>
    </row>
    <row r="158" spans="23:30" x14ac:dyDescent="0.25">
      <c r="W158" s="1"/>
      <c r="X158" s="1"/>
      <c r="Y158" s="1"/>
      <c r="Z158" s="1"/>
      <c r="AA158" s="1"/>
      <c r="AC158" s="1"/>
      <c r="AD158"/>
    </row>
    <row r="159" spans="23:30" x14ac:dyDescent="0.25">
      <c r="W159" s="1"/>
      <c r="X159" s="1"/>
      <c r="Y159" s="1"/>
      <c r="Z159" s="1"/>
      <c r="AA159" s="1"/>
      <c r="AC159" s="1"/>
      <c r="AD159"/>
    </row>
    <row r="160" spans="23:30" x14ac:dyDescent="0.25">
      <c r="W160" s="1"/>
      <c r="X160" s="1"/>
      <c r="Y160" s="1"/>
      <c r="Z160" s="1"/>
      <c r="AA160" s="1"/>
      <c r="AC160" s="1"/>
      <c r="AD160"/>
    </row>
    <row r="161" spans="23:30" x14ac:dyDescent="0.25">
      <c r="W161" s="1"/>
      <c r="X161" s="1"/>
      <c r="Y161" s="1"/>
      <c r="Z161" s="1"/>
      <c r="AA161" s="1"/>
      <c r="AC161" s="1"/>
      <c r="AD161"/>
    </row>
    <row r="162" spans="23:30" x14ac:dyDescent="0.25">
      <c r="W162" s="1"/>
      <c r="X162" s="1"/>
      <c r="Y162" s="1"/>
      <c r="Z162" s="1"/>
      <c r="AA162" s="1"/>
      <c r="AC162" s="1"/>
      <c r="AD162"/>
    </row>
    <row r="163" spans="23:30" x14ac:dyDescent="0.25">
      <c r="W163" s="1"/>
      <c r="X163" s="1"/>
      <c r="Y163" s="1"/>
      <c r="Z163" s="1"/>
      <c r="AA163" s="1"/>
      <c r="AC163" s="1"/>
      <c r="AD163"/>
    </row>
    <row r="164" spans="23:30" x14ac:dyDescent="0.25">
      <c r="W164" s="1"/>
      <c r="X164" s="1"/>
      <c r="Y164" s="1"/>
      <c r="Z164" s="1"/>
      <c r="AA164" s="1"/>
      <c r="AC164" s="1"/>
      <c r="AD164"/>
    </row>
    <row r="165" spans="23:30" x14ac:dyDescent="0.25">
      <c r="W165" s="1"/>
      <c r="X165" s="1"/>
      <c r="Y165" s="1"/>
      <c r="Z165" s="1"/>
      <c r="AA165" s="1"/>
      <c r="AC165" s="1"/>
      <c r="AD165"/>
    </row>
    <row r="166" spans="23:30" x14ac:dyDescent="0.25">
      <c r="W166" s="1"/>
      <c r="X166" s="1"/>
      <c r="Y166" s="1"/>
      <c r="Z166" s="1"/>
      <c r="AA166" s="1"/>
      <c r="AC166" s="1"/>
      <c r="AD166"/>
    </row>
    <row r="167" spans="23:30" x14ac:dyDescent="0.25">
      <c r="W167" s="1"/>
      <c r="X167" s="1"/>
      <c r="Y167" s="1"/>
      <c r="Z167" s="1"/>
      <c r="AA167" s="1"/>
      <c r="AC167" s="1"/>
      <c r="AD167"/>
    </row>
    <row r="168" spans="23:30" x14ac:dyDescent="0.25">
      <c r="W168" s="1"/>
      <c r="X168" s="1"/>
      <c r="Y168" s="1"/>
      <c r="Z168" s="1"/>
      <c r="AA168" s="1"/>
      <c r="AC168" s="1"/>
      <c r="AD168"/>
    </row>
    <row r="169" spans="23:30" x14ac:dyDescent="0.25">
      <c r="W169" s="1"/>
      <c r="X169" s="1"/>
      <c r="Y169" s="1"/>
      <c r="Z169" s="1"/>
      <c r="AA169" s="1"/>
      <c r="AC169" s="1"/>
      <c r="AD169"/>
    </row>
    <row r="170" spans="23:30" x14ac:dyDescent="0.25">
      <c r="W170" s="1"/>
      <c r="X170" s="1"/>
      <c r="Y170" s="1"/>
      <c r="Z170" s="1"/>
      <c r="AA170" s="1"/>
      <c r="AC170" s="1"/>
      <c r="AD170"/>
    </row>
    <row r="171" spans="23:30" x14ac:dyDescent="0.25">
      <c r="W171" s="1"/>
      <c r="X171" s="1"/>
      <c r="Y171" s="1"/>
      <c r="Z171" s="1"/>
      <c r="AA171" s="1"/>
      <c r="AC171" s="1"/>
      <c r="AD171"/>
    </row>
    <row r="172" spans="23:30" x14ac:dyDescent="0.25">
      <c r="W172" s="1"/>
      <c r="X172" s="1"/>
      <c r="Y172" s="1"/>
      <c r="Z172" s="1"/>
      <c r="AA172" s="1"/>
      <c r="AC172" s="1"/>
      <c r="AD172"/>
    </row>
    <row r="173" spans="23:30" x14ac:dyDescent="0.25">
      <c r="W173" s="1"/>
      <c r="X173" s="1"/>
      <c r="Y173" s="1"/>
      <c r="Z173" s="1"/>
      <c r="AA173" s="1"/>
      <c r="AC173" s="1"/>
      <c r="AD173"/>
    </row>
    <row r="174" spans="23:30" x14ac:dyDescent="0.25">
      <c r="W174" s="1"/>
      <c r="X174" s="1"/>
      <c r="Y174" s="1"/>
      <c r="Z174" s="1"/>
      <c r="AA174" s="1"/>
      <c r="AC174" s="1"/>
      <c r="AD174"/>
    </row>
    <row r="175" spans="23:30" x14ac:dyDescent="0.25">
      <c r="W175" s="1"/>
      <c r="X175" s="1"/>
      <c r="Y175" s="1"/>
      <c r="Z175" s="1"/>
      <c r="AA175" s="1"/>
      <c r="AC175" s="1"/>
      <c r="AD175"/>
    </row>
    <row r="176" spans="23:30" x14ac:dyDescent="0.25">
      <c r="W176" s="1"/>
      <c r="X176" s="1"/>
      <c r="Y176" s="1"/>
      <c r="Z176" s="1"/>
      <c r="AA176" s="1"/>
      <c r="AC176" s="1"/>
      <c r="AD176"/>
    </row>
    <row r="177" spans="23:30" x14ac:dyDescent="0.25">
      <c r="W177" s="1"/>
      <c r="X177" s="1"/>
      <c r="Y177" s="1"/>
      <c r="Z177" s="1"/>
      <c r="AA177" s="1"/>
      <c r="AC177" s="1"/>
      <c r="AD177"/>
    </row>
    <row r="178" spans="23:30" x14ac:dyDescent="0.25">
      <c r="W178" s="1"/>
      <c r="X178" s="1"/>
      <c r="Y178" s="1"/>
      <c r="Z178" s="1"/>
      <c r="AA178" s="1"/>
      <c r="AC178" s="1"/>
      <c r="AD178"/>
    </row>
    <row r="179" spans="23:30" x14ac:dyDescent="0.25">
      <c r="W179" s="1"/>
      <c r="X179" s="1"/>
      <c r="Y179" s="1"/>
      <c r="Z179" s="1"/>
      <c r="AA179" s="1"/>
      <c r="AC179" s="1"/>
      <c r="AD179"/>
    </row>
    <row r="180" spans="23:30" x14ac:dyDescent="0.25">
      <c r="W180" s="1"/>
      <c r="X180" s="1"/>
      <c r="Y180" s="1"/>
      <c r="Z180" s="1"/>
      <c r="AA180" s="1"/>
      <c r="AC180" s="1"/>
      <c r="AD180"/>
    </row>
    <row r="181" spans="23:30" x14ac:dyDescent="0.25">
      <c r="W181" s="1"/>
      <c r="X181" s="1"/>
      <c r="Y181" s="1"/>
      <c r="Z181" s="1"/>
      <c r="AA181" s="1"/>
      <c r="AC181" s="1"/>
      <c r="AD181"/>
    </row>
    <row r="182" spans="23:30" x14ac:dyDescent="0.25">
      <c r="W182" s="1"/>
      <c r="X182" s="1"/>
      <c r="Y182" s="1"/>
      <c r="Z182" s="1"/>
      <c r="AA182" s="1"/>
      <c r="AC182" s="1"/>
      <c r="AD182"/>
    </row>
    <row r="183" spans="23:30" x14ac:dyDescent="0.25">
      <c r="W183" s="1"/>
      <c r="X183" s="1"/>
      <c r="Y183" s="1"/>
      <c r="Z183" s="1"/>
      <c r="AA183" s="1"/>
      <c r="AC183" s="1"/>
      <c r="AD183"/>
    </row>
    <row r="184" spans="23:30" x14ac:dyDescent="0.25">
      <c r="W184" s="1"/>
      <c r="X184" s="1"/>
      <c r="Y184" s="1"/>
      <c r="Z184" s="1"/>
      <c r="AA184" s="1"/>
      <c r="AC184" s="1"/>
      <c r="AD184"/>
    </row>
    <row r="185" spans="23:30" x14ac:dyDescent="0.25">
      <c r="W185" s="1"/>
      <c r="X185" s="1"/>
      <c r="Y185" s="1"/>
      <c r="Z185" s="1"/>
      <c r="AA185" s="1"/>
      <c r="AC185" s="1"/>
      <c r="AD185"/>
    </row>
    <row r="186" spans="23:30" x14ac:dyDescent="0.25">
      <c r="W186" s="1"/>
      <c r="X186" s="1"/>
      <c r="Y186" s="1"/>
      <c r="Z186" s="1"/>
      <c r="AA186" s="1"/>
      <c r="AC186" s="1"/>
      <c r="AD186"/>
    </row>
    <row r="187" spans="23:30" x14ac:dyDescent="0.25">
      <c r="W187" s="1"/>
      <c r="X187" s="1"/>
      <c r="Y187" s="1"/>
      <c r="Z187" s="1"/>
      <c r="AA187" s="1"/>
      <c r="AC187" s="1"/>
      <c r="AD187"/>
    </row>
    <row r="188" spans="23:30" x14ac:dyDescent="0.25">
      <c r="W188" s="1"/>
      <c r="X188" s="1"/>
      <c r="Y188" s="1"/>
      <c r="Z188" s="1"/>
      <c r="AA188" s="1"/>
      <c r="AC188" s="1"/>
      <c r="AD188"/>
    </row>
    <row r="189" spans="23:30" x14ac:dyDescent="0.25">
      <c r="W189" s="1"/>
      <c r="X189" s="1"/>
      <c r="Y189" s="1"/>
      <c r="Z189" s="1"/>
      <c r="AA189" s="1"/>
      <c r="AC189" s="1"/>
      <c r="AD189"/>
    </row>
    <row r="190" spans="23:30" x14ac:dyDescent="0.25">
      <c r="W190" s="1"/>
      <c r="X190" s="1"/>
      <c r="Y190" s="1"/>
      <c r="Z190" s="1"/>
      <c r="AA190" s="1"/>
      <c r="AC190" s="1"/>
      <c r="AD190"/>
    </row>
    <row r="191" spans="23:30" x14ac:dyDescent="0.25">
      <c r="W191" s="1"/>
      <c r="X191" s="1"/>
      <c r="Y191" s="1"/>
      <c r="Z191" s="1"/>
      <c r="AA191" s="1"/>
      <c r="AC191" s="1"/>
      <c r="AD191"/>
    </row>
    <row r="192" spans="23:30" x14ac:dyDescent="0.25">
      <c r="W192" s="1"/>
      <c r="X192" s="1"/>
      <c r="Y192" s="1"/>
      <c r="Z192" s="1"/>
      <c r="AA192" s="1"/>
      <c r="AC192" s="1"/>
      <c r="AD192"/>
    </row>
    <row r="193" spans="23:30" x14ac:dyDescent="0.25">
      <c r="W193" s="1"/>
      <c r="X193" s="1"/>
      <c r="Y193" s="1"/>
      <c r="Z193" s="1"/>
      <c r="AA193" s="1"/>
      <c r="AC193" s="1"/>
      <c r="AD193"/>
    </row>
    <row r="194" spans="23:30" x14ac:dyDescent="0.25">
      <c r="W194" s="1"/>
      <c r="X194" s="1"/>
      <c r="Y194" s="1"/>
      <c r="Z194" s="1"/>
      <c r="AA194" s="1"/>
      <c r="AC194" s="1"/>
      <c r="AD194"/>
    </row>
    <row r="195" spans="23:30" x14ac:dyDescent="0.25">
      <c r="W195" s="1"/>
      <c r="X195" s="1"/>
      <c r="Y195" s="1"/>
      <c r="Z195" s="1"/>
      <c r="AA195" s="1"/>
      <c r="AC195" s="1"/>
      <c r="AD195"/>
    </row>
    <row r="196" spans="23:30" x14ac:dyDescent="0.25">
      <c r="W196" s="1"/>
      <c r="X196" s="1"/>
      <c r="Y196" s="1"/>
      <c r="Z196" s="1"/>
      <c r="AA196" s="1"/>
      <c r="AC196" s="1"/>
      <c r="AD196"/>
    </row>
    <row r="197" spans="23:30" x14ac:dyDescent="0.25">
      <c r="W197" s="1"/>
      <c r="X197" s="1"/>
      <c r="Y197" s="1"/>
      <c r="Z197" s="1"/>
      <c r="AA197" s="1"/>
      <c r="AC197" s="1"/>
      <c r="AD197"/>
    </row>
    <row r="198" spans="23:30" x14ac:dyDescent="0.25">
      <c r="W198" s="1"/>
      <c r="X198" s="1"/>
      <c r="Y198" s="1"/>
      <c r="Z198" s="1"/>
      <c r="AA198" s="1"/>
      <c r="AC198" s="1"/>
      <c r="AD198"/>
    </row>
    <row r="199" spans="23:30" x14ac:dyDescent="0.25">
      <c r="W199" s="1"/>
      <c r="X199" s="1"/>
      <c r="Y199" s="1"/>
      <c r="Z199" s="1"/>
      <c r="AA199" s="1"/>
      <c r="AC199" s="1"/>
      <c r="AD199"/>
    </row>
    <row r="200" spans="23:30" x14ac:dyDescent="0.25">
      <c r="W200" s="1"/>
      <c r="X200" s="1"/>
      <c r="Y200" s="1"/>
      <c r="Z200" s="1"/>
      <c r="AA200" s="1"/>
      <c r="AC200" s="1"/>
      <c r="AD200"/>
    </row>
    <row r="201" spans="23:30" x14ac:dyDescent="0.25">
      <c r="W201" s="1"/>
      <c r="X201" s="1"/>
      <c r="Y201" s="1"/>
      <c r="Z201" s="1"/>
      <c r="AA201" s="1"/>
      <c r="AC201" s="1"/>
      <c r="AD201"/>
    </row>
    <row r="202" spans="23:30" x14ac:dyDescent="0.25">
      <c r="W202" s="1"/>
      <c r="X202" s="1"/>
      <c r="Y202" s="1"/>
      <c r="Z202" s="1"/>
      <c r="AA202" s="1"/>
      <c r="AC202" s="1"/>
      <c r="AD202"/>
    </row>
    <row r="203" spans="23:30" x14ac:dyDescent="0.25">
      <c r="W203" s="1"/>
      <c r="X203" s="1"/>
      <c r="Y203" s="1"/>
      <c r="Z203" s="1"/>
      <c r="AA203" s="1"/>
      <c r="AC203" s="1"/>
      <c r="AD203"/>
    </row>
    <row r="204" spans="23:30" x14ac:dyDescent="0.25">
      <c r="W204" s="1"/>
      <c r="X204" s="1"/>
      <c r="Y204" s="1"/>
      <c r="Z204" s="1"/>
      <c r="AA204" s="1"/>
      <c r="AC204" s="1"/>
      <c r="AD204"/>
    </row>
    <row r="205" spans="23:30" x14ac:dyDescent="0.25">
      <c r="W205" s="1"/>
      <c r="X205" s="1"/>
      <c r="Y205" s="1"/>
      <c r="Z205" s="1"/>
      <c r="AA205" s="1"/>
      <c r="AC205" s="1"/>
      <c r="AD205"/>
    </row>
    <row r="206" spans="23:30" x14ac:dyDescent="0.25">
      <c r="W206" s="1"/>
      <c r="X206" s="1"/>
      <c r="Y206" s="1"/>
      <c r="Z206" s="1"/>
      <c r="AA206" s="1"/>
      <c r="AC206" s="1"/>
      <c r="AD206"/>
    </row>
    <row r="207" spans="23:30" x14ac:dyDescent="0.25">
      <c r="W207" s="1"/>
      <c r="X207" s="1"/>
      <c r="Y207" s="1"/>
      <c r="Z207" s="1"/>
      <c r="AA207" s="1"/>
      <c r="AC207" s="1"/>
      <c r="AD207"/>
    </row>
    <row r="208" spans="23:30" x14ac:dyDescent="0.25">
      <c r="W208" s="1"/>
      <c r="X208" s="1"/>
      <c r="Y208" s="1"/>
      <c r="Z208" s="1"/>
      <c r="AA208" s="1"/>
      <c r="AC208" s="1"/>
      <c r="AD208"/>
    </row>
    <row r="209" spans="23:30" x14ac:dyDescent="0.25">
      <c r="W209" s="1"/>
      <c r="X209" s="1"/>
      <c r="Y209" s="1"/>
      <c r="Z209" s="1"/>
      <c r="AA209" s="1"/>
      <c r="AC209" s="1"/>
      <c r="AD209"/>
    </row>
    <row r="210" spans="23:30" x14ac:dyDescent="0.25">
      <c r="W210" s="1"/>
      <c r="X210" s="1"/>
      <c r="Y210" s="1"/>
      <c r="Z210" s="1"/>
      <c r="AA210" s="1"/>
      <c r="AC210" s="1"/>
      <c r="AD210"/>
    </row>
    <row r="211" spans="23:30" x14ac:dyDescent="0.25">
      <c r="W211" s="1"/>
      <c r="X211" s="1"/>
      <c r="Y211" s="1"/>
      <c r="Z211" s="1"/>
      <c r="AA211" s="1"/>
      <c r="AC211" s="1"/>
      <c r="AD211"/>
    </row>
    <row r="212" spans="23:30" x14ac:dyDescent="0.25">
      <c r="W212" s="1"/>
      <c r="X212" s="1"/>
      <c r="Y212" s="1"/>
      <c r="Z212" s="1"/>
      <c r="AA212" s="1"/>
      <c r="AC212" s="1"/>
      <c r="AD212"/>
    </row>
    <row r="213" spans="23:30" x14ac:dyDescent="0.25">
      <c r="W213" s="1"/>
      <c r="X213" s="1"/>
      <c r="Y213" s="1"/>
      <c r="Z213" s="1"/>
      <c r="AA213" s="1"/>
      <c r="AC213" s="1"/>
      <c r="AD213"/>
    </row>
    <row r="214" spans="23:30" x14ac:dyDescent="0.25">
      <c r="W214" s="1"/>
      <c r="X214" s="1"/>
      <c r="Y214" s="1"/>
      <c r="Z214" s="1"/>
      <c r="AA214" s="1"/>
      <c r="AC214" s="1"/>
      <c r="AD214"/>
    </row>
    <row r="215" spans="23:30" x14ac:dyDescent="0.25">
      <c r="W215" s="1"/>
      <c r="X215" s="1"/>
      <c r="Y215" s="1"/>
      <c r="Z215" s="1"/>
      <c r="AA215" s="1"/>
      <c r="AC215" s="1"/>
      <c r="AD215"/>
    </row>
    <row r="216" spans="23:30" x14ac:dyDescent="0.25">
      <c r="W216" s="1"/>
      <c r="X216" s="1"/>
      <c r="Y216" s="1"/>
      <c r="Z216" s="1"/>
      <c r="AA216" s="1"/>
      <c r="AC216" s="1"/>
      <c r="AD216"/>
    </row>
    <row r="217" spans="23:30" x14ac:dyDescent="0.25">
      <c r="W217" s="1"/>
      <c r="X217" s="1"/>
      <c r="Y217" s="1"/>
      <c r="Z217" s="1"/>
      <c r="AA217" s="1"/>
      <c r="AC217" s="1"/>
      <c r="AD217"/>
    </row>
    <row r="218" spans="23:30" x14ac:dyDescent="0.25">
      <c r="W218" s="1"/>
      <c r="X218" s="1"/>
      <c r="Y218" s="1"/>
      <c r="Z218" s="1"/>
      <c r="AA218" s="1"/>
      <c r="AC218" s="1"/>
      <c r="AD218"/>
    </row>
    <row r="219" spans="23:30" x14ac:dyDescent="0.25">
      <c r="W219" s="1"/>
      <c r="X219" s="1"/>
      <c r="Y219" s="1"/>
      <c r="Z219" s="1"/>
      <c r="AA219" s="1"/>
      <c r="AC219" s="1"/>
      <c r="AD219"/>
    </row>
    <row r="220" spans="23:30" x14ac:dyDescent="0.25">
      <c r="W220" s="1"/>
      <c r="X220" s="1"/>
      <c r="Y220" s="1"/>
      <c r="Z220" s="1"/>
      <c r="AA220" s="1"/>
      <c r="AC220" s="1"/>
      <c r="AD220"/>
    </row>
    <row r="221" spans="23:30" x14ac:dyDescent="0.25">
      <c r="W221" s="1"/>
      <c r="X221" s="1"/>
      <c r="Y221" s="1"/>
      <c r="Z221" s="1"/>
      <c r="AA221" s="1"/>
      <c r="AC221" s="1"/>
      <c r="AD221"/>
    </row>
    <row r="222" spans="23:30" x14ac:dyDescent="0.25">
      <c r="W222" s="1"/>
      <c r="X222" s="1"/>
      <c r="Y222" s="1"/>
      <c r="Z222" s="1"/>
      <c r="AA222" s="1"/>
      <c r="AC222" s="1"/>
      <c r="AD222"/>
    </row>
    <row r="223" spans="23:30" x14ac:dyDescent="0.25">
      <c r="W223" s="1"/>
      <c r="X223" s="1"/>
      <c r="Y223" s="1"/>
      <c r="Z223" s="1"/>
      <c r="AA223" s="1"/>
      <c r="AC223" s="1"/>
      <c r="AD223"/>
    </row>
    <row r="224" spans="23:30" x14ac:dyDescent="0.25">
      <c r="W224" s="1"/>
      <c r="X224" s="1"/>
      <c r="Y224" s="1"/>
      <c r="Z224" s="1"/>
      <c r="AA224" s="1"/>
      <c r="AC224" s="1"/>
      <c r="AD224"/>
    </row>
    <row r="225" spans="23:30" x14ac:dyDescent="0.25">
      <c r="W225" s="1"/>
      <c r="X225" s="1"/>
      <c r="Y225" s="1"/>
      <c r="Z225" s="1"/>
      <c r="AA225" s="1"/>
      <c r="AC225" s="1"/>
      <c r="AD225"/>
    </row>
    <row r="226" spans="23:30" x14ac:dyDescent="0.25">
      <c r="W226" s="1"/>
      <c r="X226" s="1"/>
      <c r="Y226" s="1"/>
      <c r="Z226" s="1"/>
      <c r="AA226" s="1"/>
      <c r="AC226" s="1"/>
      <c r="AD226"/>
    </row>
    <row r="227" spans="23:30" x14ac:dyDescent="0.25">
      <c r="W227" s="1"/>
      <c r="X227" s="1"/>
      <c r="Y227" s="1"/>
      <c r="Z227" s="1"/>
      <c r="AA227" s="1"/>
      <c r="AC227" s="1"/>
      <c r="AD227"/>
    </row>
    <row r="228" spans="23:30" x14ac:dyDescent="0.25">
      <c r="W228" s="1"/>
      <c r="X228" s="1"/>
      <c r="Y228" s="1"/>
      <c r="Z228" s="1"/>
      <c r="AA228" s="1"/>
      <c r="AC228" s="1"/>
      <c r="AD228"/>
    </row>
    <row r="229" spans="23:30" x14ac:dyDescent="0.25">
      <c r="W229" s="1"/>
      <c r="X229" s="1"/>
      <c r="Y229" s="1"/>
      <c r="Z229" s="1"/>
      <c r="AA229" s="1"/>
      <c r="AC229" s="1"/>
      <c r="AD229"/>
    </row>
    <row r="230" spans="23:30" x14ac:dyDescent="0.25">
      <c r="W230" s="1"/>
      <c r="X230" s="1"/>
      <c r="Y230" s="1"/>
      <c r="Z230" s="1"/>
      <c r="AA230" s="1"/>
      <c r="AC230" s="1"/>
      <c r="AD230"/>
    </row>
    <row r="231" spans="23:30" x14ac:dyDescent="0.25">
      <c r="W231" s="1"/>
      <c r="X231" s="1"/>
      <c r="Y231" s="1"/>
      <c r="Z231" s="1"/>
      <c r="AA231" s="1"/>
      <c r="AC231" s="1"/>
      <c r="AD231"/>
    </row>
    <row r="232" spans="23:30" x14ac:dyDescent="0.25">
      <c r="W232" s="1"/>
      <c r="X232" s="1"/>
      <c r="Y232" s="1"/>
      <c r="Z232" s="1"/>
      <c r="AA232" s="1"/>
      <c r="AC232" s="1"/>
      <c r="AD232"/>
    </row>
    <row r="233" spans="23:30" x14ac:dyDescent="0.25">
      <c r="W233" s="1"/>
      <c r="X233" s="1"/>
      <c r="Y233" s="1"/>
      <c r="Z233" s="1"/>
      <c r="AA233" s="1"/>
      <c r="AC233" s="1"/>
      <c r="AD233"/>
    </row>
    <row r="234" spans="23:30" x14ac:dyDescent="0.25">
      <c r="W234" s="1"/>
      <c r="X234" s="1"/>
      <c r="Y234" s="1"/>
      <c r="Z234" s="1"/>
      <c r="AA234" s="1"/>
      <c r="AC234" s="1"/>
      <c r="AD234"/>
    </row>
    <row r="235" spans="23:30" x14ac:dyDescent="0.25">
      <c r="W235" s="1"/>
      <c r="X235" s="1"/>
      <c r="Y235" s="1"/>
      <c r="Z235" s="1"/>
      <c r="AA235" s="1"/>
      <c r="AC235" s="1"/>
      <c r="AD235"/>
    </row>
    <row r="236" spans="23:30" x14ac:dyDescent="0.25">
      <c r="W236" s="1"/>
      <c r="X236" s="1"/>
      <c r="Y236" s="1"/>
      <c r="Z236" s="1"/>
      <c r="AA236" s="1"/>
      <c r="AC236" s="1"/>
      <c r="AD236"/>
    </row>
    <row r="237" spans="23:30" x14ac:dyDescent="0.25">
      <c r="W237" s="1"/>
      <c r="X237" s="1"/>
      <c r="Y237" s="1"/>
      <c r="Z237" s="1"/>
      <c r="AA237" s="1"/>
      <c r="AC237" s="1"/>
      <c r="AD237"/>
    </row>
    <row r="238" spans="23:30" x14ac:dyDescent="0.25">
      <c r="W238" s="1"/>
      <c r="X238" s="1"/>
      <c r="Y238" s="1"/>
      <c r="Z238" s="1"/>
      <c r="AA238" s="1"/>
      <c r="AC238" s="1"/>
      <c r="AD238"/>
    </row>
    <row r="239" spans="23:30" x14ac:dyDescent="0.25">
      <c r="W239" s="1"/>
      <c r="X239" s="1"/>
      <c r="Y239" s="1"/>
      <c r="Z239" s="1"/>
      <c r="AA239" s="1"/>
      <c r="AC239" s="1"/>
      <c r="AD239"/>
    </row>
    <row r="240" spans="23:30" x14ac:dyDescent="0.25">
      <c r="W240" s="1"/>
      <c r="X240" s="1"/>
      <c r="Y240" s="1"/>
      <c r="Z240" s="1"/>
      <c r="AA240" s="1"/>
      <c r="AC240" s="1"/>
      <c r="AD240"/>
    </row>
    <row r="241" spans="23:30" x14ac:dyDescent="0.25">
      <c r="W241" s="1"/>
      <c r="X241" s="1"/>
      <c r="Y241" s="1"/>
      <c r="Z241" s="1"/>
      <c r="AA241" s="1"/>
      <c r="AC241" s="1"/>
      <c r="AD241"/>
    </row>
    <row r="242" spans="23:30" x14ac:dyDescent="0.25">
      <c r="W242" s="1"/>
      <c r="X242" s="1"/>
      <c r="Y242" s="1"/>
      <c r="Z242" s="1"/>
      <c r="AA242" s="1"/>
      <c r="AC242" s="1"/>
      <c r="AD242"/>
    </row>
    <row r="243" spans="23:30" x14ac:dyDescent="0.25">
      <c r="W243" s="1"/>
      <c r="X243" s="1"/>
      <c r="Y243" s="1"/>
      <c r="Z243" s="1"/>
      <c r="AA243" s="1"/>
      <c r="AC243" s="1"/>
      <c r="AD243"/>
    </row>
    <row r="244" spans="23:30" x14ac:dyDescent="0.25">
      <c r="W244" s="1"/>
      <c r="X244" s="1"/>
      <c r="Y244" s="1"/>
      <c r="Z244" s="1"/>
      <c r="AA244" s="1"/>
      <c r="AC244" s="1"/>
      <c r="AD244"/>
    </row>
    <row r="245" spans="23:30" x14ac:dyDescent="0.25">
      <c r="W245" s="1"/>
      <c r="X245" s="1"/>
      <c r="Y245" s="1"/>
      <c r="Z245" s="1"/>
      <c r="AA245" s="1"/>
      <c r="AC245" s="1"/>
      <c r="AD245"/>
    </row>
    <row r="246" spans="23:30" x14ac:dyDescent="0.25">
      <c r="W246" s="1"/>
      <c r="X246" s="1"/>
      <c r="Y246" s="1"/>
      <c r="Z246" s="1"/>
      <c r="AA246" s="1"/>
      <c r="AC246" s="1"/>
      <c r="AD246"/>
    </row>
    <row r="247" spans="23:30" x14ac:dyDescent="0.25">
      <c r="W247" s="1"/>
      <c r="X247" s="1"/>
      <c r="Y247" s="1"/>
      <c r="Z247" s="1"/>
      <c r="AA247" s="1"/>
      <c r="AC247" s="1"/>
      <c r="AD247"/>
    </row>
    <row r="248" spans="23:30" x14ac:dyDescent="0.25">
      <c r="W248" s="1"/>
      <c r="X248" s="1"/>
      <c r="Y248" s="1"/>
      <c r="Z248" s="1"/>
      <c r="AA248" s="1"/>
      <c r="AC248" s="1"/>
      <c r="AD248"/>
    </row>
    <row r="249" spans="23:30" x14ac:dyDescent="0.25">
      <c r="W249" s="1"/>
      <c r="X249" s="1"/>
      <c r="Y249" s="1"/>
      <c r="Z249" s="1"/>
      <c r="AA249" s="1"/>
      <c r="AC249" s="1"/>
      <c r="AD249"/>
    </row>
    <row r="250" spans="23:30" x14ac:dyDescent="0.25">
      <c r="W250" s="1"/>
      <c r="X250" s="1"/>
      <c r="Y250" s="1"/>
      <c r="Z250" s="1"/>
      <c r="AA250" s="1"/>
      <c r="AC250" s="1"/>
      <c r="AD250"/>
    </row>
    <row r="251" spans="23:30" x14ac:dyDescent="0.25">
      <c r="W251" s="1"/>
      <c r="X251" s="1"/>
      <c r="Y251" s="1"/>
      <c r="Z251" s="1"/>
      <c r="AA251" s="1"/>
      <c r="AC251" s="1"/>
      <c r="AD251"/>
    </row>
    <row r="252" spans="23:30" x14ac:dyDescent="0.25">
      <c r="W252" s="1"/>
      <c r="X252" s="1"/>
      <c r="Y252" s="1"/>
      <c r="Z252" s="1"/>
      <c r="AA252" s="1"/>
      <c r="AC252" s="1"/>
      <c r="AD252"/>
    </row>
    <row r="253" spans="23:30" x14ac:dyDescent="0.25">
      <c r="W253" s="1"/>
      <c r="X253" s="1"/>
      <c r="Y253" s="1"/>
      <c r="Z253" s="1"/>
      <c r="AA253" s="1"/>
      <c r="AC253" s="1"/>
      <c r="AD253"/>
    </row>
    <row r="254" spans="23:30" x14ac:dyDescent="0.25">
      <c r="W254" s="1"/>
      <c r="X254" s="1"/>
      <c r="Y254" s="1"/>
      <c r="Z254" s="1"/>
      <c r="AA254" s="1"/>
      <c r="AC254" s="1"/>
      <c r="AD254"/>
    </row>
    <row r="255" spans="23:30" x14ac:dyDescent="0.25">
      <c r="W255" s="1"/>
      <c r="X255" s="1"/>
      <c r="Y255" s="1"/>
      <c r="Z255" s="1"/>
      <c r="AA255" s="1"/>
      <c r="AC255" s="1"/>
      <c r="AD255"/>
    </row>
    <row r="256" spans="23:30" x14ac:dyDescent="0.25">
      <c r="W256" s="1"/>
      <c r="X256" s="1"/>
      <c r="Y256" s="1"/>
      <c r="Z256" s="1"/>
      <c r="AA256" s="1"/>
      <c r="AC256" s="1"/>
      <c r="AD256"/>
    </row>
    <row r="257" spans="23:30" x14ac:dyDescent="0.25">
      <c r="W257" s="1"/>
      <c r="X257" s="1"/>
      <c r="Y257" s="1"/>
      <c r="Z257" s="1"/>
      <c r="AA257" s="1"/>
      <c r="AC257" s="1"/>
      <c r="AD257"/>
    </row>
    <row r="258" spans="23:30" x14ac:dyDescent="0.25">
      <c r="W258" s="1"/>
      <c r="X258" s="1"/>
      <c r="Y258" s="1"/>
      <c r="Z258" s="1"/>
      <c r="AA258" s="1"/>
      <c r="AC258" s="1"/>
      <c r="AD258"/>
    </row>
    <row r="259" spans="23:30" x14ac:dyDescent="0.25">
      <c r="W259" s="1"/>
      <c r="X259" s="1"/>
      <c r="Y259" s="1"/>
      <c r="Z259" s="1"/>
      <c r="AA259" s="1"/>
      <c r="AC259" s="1"/>
      <c r="AD259"/>
    </row>
    <row r="260" spans="23:30" x14ac:dyDescent="0.25">
      <c r="W260" s="1"/>
      <c r="X260" s="1"/>
      <c r="Y260" s="1"/>
      <c r="Z260" s="1"/>
      <c r="AA260" s="1"/>
      <c r="AC260" s="1"/>
      <c r="AD260"/>
    </row>
    <row r="261" spans="23:30" x14ac:dyDescent="0.25">
      <c r="W261" s="1"/>
      <c r="X261" s="1"/>
      <c r="Y261" s="1"/>
      <c r="Z261" s="1"/>
      <c r="AA261" s="1"/>
      <c r="AC261" s="1"/>
      <c r="AD261"/>
    </row>
    <row r="262" spans="23:30" x14ac:dyDescent="0.25">
      <c r="W262" s="1"/>
      <c r="X262" s="1"/>
      <c r="Y262" s="1"/>
      <c r="Z262" s="1"/>
      <c r="AA262" s="1"/>
      <c r="AC262" s="1"/>
      <c r="AD262"/>
    </row>
    <row r="263" spans="23:30" x14ac:dyDescent="0.25">
      <c r="W263" s="1"/>
      <c r="X263" s="1"/>
      <c r="Y263" s="1"/>
      <c r="Z263" s="1"/>
      <c r="AA263" s="1"/>
      <c r="AC263" s="1"/>
      <c r="AD263"/>
    </row>
    <row r="264" spans="23:30" x14ac:dyDescent="0.25">
      <c r="W264" s="1"/>
      <c r="X264" s="1"/>
      <c r="Y264" s="1"/>
      <c r="Z264" s="1"/>
      <c r="AA264" s="1"/>
      <c r="AC264" s="1"/>
      <c r="AD264"/>
    </row>
    <row r="265" spans="23:30" x14ac:dyDescent="0.25">
      <c r="W265" s="1"/>
      <c r="X265" s="1"/>
      <c r="Y265" s="1"/>
      <c r="Z265" s="1"/>
      <c r="AA265" s="1"/>
      <c r="AC265" s="1"/>
      <c r="AD265"/>
    </row>
    <row r="266" spans="23:30" x14ac:dyDescent="0.25">
      <c r="W266" s="1"/>
      <c r="X266" s="1"/>
      <c r="Y266" s="1"/>
      <c r="Z266" s="1"/>
      <c r="AA266" s="1"/>
      <c r="AC266" s="1"/>
      <c r="AD266"/>
    </row>
    <row r="267" spans="23:30" x14ac:dyDescent="0.25">
      <c r="W267" s="1"/>
      <c r="X267" s="1"/>
      <c r="Y267" s="1"/>
      <c r="Z267" s="1"/>
      <c r="AA267" s="1"/>
      <c r="AC267" s="1"/>
      <c r="AD267"/>
    </row>
    <row r="268" spans="23:30" x14ac:dyDescent="0.25">
      <c r="W268" s="1"/>
      <c r="X268" s="1"/>
      <c r="Y268" s="1"/>
      <c r="Z268" s="1"/>
      <c r="AA268" s="1"/>
      <c r="AC268" s="1"/>
      <c r="AD268"/>
    </row>
    <row r="269" spans="23:30" x14ac:dyDescent="0.25">
      <c r="W269" s="1"/>
      <c r="X269" s="1"/>
      <c r="Y269" s="1"/>
      <c r="Z269" s="1"/>
      <c r="AA269" s="1"/>
      <c r="AC269" s="1"/>
      <c r="AD269"/>
    </row>
    <row r="270" spans="23:30" x14ac:dyDescent="0.25">
      <c r="W270" s="1"/>
      <c r="X270" s="1"/>
      <c r="Y270" s="1"/>
      <c r="Z270" s="1"/>
      <c r="AA270" s="1"/>
      <c r="AC270" s="1"/>
      <c r="AD270"/>
    </row>
    <row r="271" spans="23:30" x14ac:dyDescent="0.25">
      <c r="W271" s="1"/>
      <c r="X271" s="1"/>
      <c r="Y271" s="1"/>
      <c r="Z271" s="1"/>
      <c r="AA271" s="1"/>
      <c r="AC271" s="1"/>
      <c r="AD271"/>
    </row>
    <row r="272" spans="23:30" x14ac:dyDescent="0.25">
      <c r="W272" s="1"/>
      <c r="X272" s="1"/>
      <c r="Y272" s="1"/>
      <c r="Z272" s="1"/>
      <c r="AA272" s="1"/>
      <c r="AC272" s="1"/>
      <c r="AD272"/>
    </row>
    <row r="273" spans="23:30" x14ac:dyDescent="0.25">
      <c r="W273" s="1"/>
      <c r="X273" s="1"/>
      <c r="Y273" s="1"/>
      <c r="Z273" s="1"/>
      <c r="AA273" s="1"/>
      <c r="AC273" s="1"/>
      <c r="AD273"/>
    </row>
    <row r="274" spans="23:30" x14ac:dyDescent="0.25">
      <c r="W274" s="1"/>
      <c r="X274" s="1"/>
      <c r="Y274" s="1"/>
      <c r="Z274" s="1"/>
      <c r="AA274" s="1"/>
      <c r="AC274" s="1"/>
      <c r="AD274"/>
    </row>
    <row r="275" spans="23:30" x14ac:dyDescent="0.25">
      <c r="W275" s="1"/>
      <c r="X275" s="1"/>
      <c r="Y275" s="1"/>
      <c r="Z275" s="1"/>
      <c r="AA275" s="1"/>
      <c r="AC275" s="1"/>
      <c r="AD275"/>
    </row>
    <row r="276" spans="23:30" x14ac:dyDescent="0.25">
      <c r="W276" s="1"/>
      <c r="X276" s="1"/>
      <c r="Y276" s="1"/>
      <c r="Z276" s="1"/>
      <c r="AA276" s="1"/>
      <c r="AC276" s="1"/>
      <c r="AD276"/>
    </row>
    <row r="277" spans="23:30" x14ac:dyDescent="0.25">
      <c r="W277" s="1"/>
      <c r="X277" s="1"/>
      <c r="Y277" s="1"/>
      <c r="Z277" s="1"/>
      <c r="AA277" s="1"/>
      <c r="AC277" s="1"/>
      <c r="AD277"/>
    </row>
    <row r="278" spans="23:30" x14ac:dyDescent="0.25">
      <c r="W278" s="1"/>
      <c r="X278" s="1"/>
      <c r="Y278" s="1"/>
      <c r="Z278" s="1"/>
      <c r="AA278" s="1"/>
      <c r="AC278" s="1"/>
      <c r="AD278"/>
    </row>
    <row r="279" spans="23:30" x14ac:dyDescent="0.25">
      <c r="W279" s="1"/>
      <c r="X279" s="1"/>
      <c r="Y279" s="1"/>
      <c r="Z279" s="1"/>
      <c r="AA279" s="1"/>
      <c r="AC279" s="1"/>
      <c r="AD279"/>
    </row>
    <row r="280" spans="23:30" x14ac:dyDescent="0.25">
      <c r="W280" s="1"/>
      <c r="X280" s="1"/>
      <c r="Y280" s="1"/>
      <c r="Z280" s="1"/>
      <c r="AA280" s="1"/>
      <c r="AC280" s="1"/>
      <c r="AD280"/>
    </row>
    <row r="281" spans="23:30" x14ac:dyDescent="0.25">
      <c r="W281" s="1"/>
      <c r="X281" s="1"/>
      <c r="Y281" s="1"/>
      <c r="Z281" s="1"/>
      <c r="AA281" s="1"/>
      <c r="AC281" s="1"/>
      <c r="AD281"/>
    </row>
    <row r="282" spans="23:30" x14ac:dyDescent="0.25">
      <c r="W282" s="1"/>
      <c r="X282" s="1"/>
      <c r="Y282" s="1"/>
      <c r="Z282" s="1"/>
      <c r="AA282" s="1"/>
      <c r="AC282" s="1"/>
      <c r="AD282"/>
    </row>
    <row r="283" spans="23:30" x14ac:dyDescent="0.25">
      <c r="W283" s="1"/>
      <c r="X283" s="1"/>
      <c r="Y283" s="1"/>
      <c r="Z283" s="1"/>
      <c r="AA283" s="1"/>
      <c r="AC283" s="1"/>
      <c r="AD283"/>
    </row>
    <row r="284" spans="23:30" x14ac:dyDescent="0.25">
      <c r="W284" s="1"/>
      <c r="X284" s="1"/>
      <c r="Y284" s="1"/>
      <c r="Z284" s="1"/>
      <c r="AA284" s="1"/>
      <c r="AC284" s="1"/>
      <c r="AD284"/>
    </row>
    <row r="285" spans="23:30" x14ac:dyDescent="0.25">
      <c r="W285" s="1"/>
      <c r="X285" s="1"/>
      <c r="Y285" s="1"/>
      <c r="Z285" s="1"/>
      <c r="AA285" s="1"/>
      <c r="AC285" s="1"/>
      <c r="AD285"/>
    </row>
    <row r="286" spans="23:30" x14ac:dyDescent="0.25">
      <c r="W286" s="1"/>
      <c r="X286" s="1"/>
      <c r="Y286" s="1"/>
      <c r="Z286" s="1"/>
      <c r="AA286" s="1"/>
      <c r="AC286" s="1"/>
      <c r="AD286"/>
    </row>
    <row r="287" spans="23:30" x14ac:dyDescent="0.25">
      <c r="W287" s="1"/>
      <c r="X287" s="1"/>
      <c r="Y287" s="1"/>
      <c r="Z287" s="1"/>
      <c r="AA287" s="1"/>
      <c r="AC287" s="1"/>
      <c r="AD287"/>
    </row>
    <row r="288" spans="23:30" x14ac:dyDescent="0.25">
      <c r="W288" s="1"/>
      <c r="X288" s="1"/>
      <c r="Y288" s="1"/>
      <c r="Z288" s="1"/>
      <c r="AA288" s="1"/>
      <c r="AC288" s="1"/>
      <c r="AD288"/>
    </row>
    <row r="289" spans="23:30" x14ac:dyDescent="0.25">
      <c r="W289" s="1"/>
      <c r="X289" s="1"/>
      <c r="Y289" s="1"/>
      <c r="Z289" s="1"/>
      <c r="AA289" s="1"/>
      <c r="AC289" s="1"/>
      <c r="AD289"/>
    </row>
    <row r="290" spans="23:30" x14ac:dyDescent="0.25">
      <c r="W290" s="1"/>
      <c r="X290" s="1"/>
      <c r="Y290" s="1"/>
      <c r="Z290" s="1"/>
      <c r="AA290" s="1"/>
      <c r="AC290" s="1"/>
      <c r="AD290"/>
    </row>
    <row r="291" spans="23:30" x14ac:dyDescent="0.25">
      <c r="W291" s="1"/>
      <c r="X291" s="1"/>
      <c r="Y291" s="1"/>
      <c r="Z291" s="1"/>
      <c r="AA291" s="1"/>
      <c r="AC291" s="1"/>
      <c r="AD291"/>
    </row>
    <row r="292" spans="23:30" x14ac:dyDescent="0.25">
      <c r="W292" s="1"/>
      <c r="X292" s="1"/>
      <c r="Y292" s="1"/>
      <c r="Z292" s="1"/>
      <c r="AA292" s="1"/>
      <c r="AC292" s="1"/>
      <c r="AD292"/>
    </row>
    <row r="293" spans="23:30" x14ac:dyDescent="0.25">
      <c r="W293" s="1"/>
      <c r="X293" s="1"/>
      <c r="Y293" s="1"/>
      <c r="Z293" s="1"/>
      <c r="AA293" s="1"/>
      <c r="AC293" s="1"/>
      <c r="AD293"/>
    </row>
    <row r="294" spans="23:30" x14ac:dyDescent="0.25">
      <c r="W294" s="1"/>
      <c r="X294" s="1"/>
      <c r="Y294" s="1"/>
      <c r="Z294" s="1"/>
      <c r="AA294" s="1"/>
      <c r="AC294" s="1"/>
      <c r="AD294"/>
    </row>
    <row r="295" spans="23:30" x14ac:dyDescent="0.25">
      <c r="W295" s="1"/>
      <c r="X295" s="1"/>
      <c r="Y295" s="1"/>
      <c r="Z295" s="1"/>
      <c r="AA295" s="1"/>
      <c r="AC295" s="1"/>
      <c r="AD295"/>
    </row>
    <row r="296" spans="23:30" x14ac:dyDescent="0.25">
      <c r="W296" s="1"/>
      <c r="X296" s="1"/>
      <c r="Y296" s="1"/>
      <c r="Z296" s="1"/>
      <c r="AA296" s="1"/>
      <c r="AC296" s="1"/>
      <c r="AD296"/>
    </row>
    <row r="297" spans="23:30" x14ac:dyDescent="0.25">
      <c r="W297" s="1"/>
      <c r="X297" s="1"/>
      <c r="Y297" s="1"/>
      <c r="Z297" s="1"/>
      <c r="AA297" s="1"/>
      <c r="AC297" s="1"/>
      <c r="AD297"/>
    </row>
    <row r="298" spans="23:30" x14ac:dyDescent="0.25">
      <c r="W298" s="1"/>
      <c r="X298" s="1"/>
      <c r="Y298" s="1"/>
      <c r="Z298" s="1"/>
      <c r="AA298" s="1"/>
      <c r="AC298" s="1"/>
      <c r="AD298"/>
    </row>
    <row r="299" spans="23:30" x14ac:dyDescent="0.25">
      <c r="W299" s="1"/>
      <c r="X299" s="1"/>
      <c r="Y299" s="1"/>
      <c r="Z299" s="1"/>
      <c r="AA299" s="1"/>
      <c r="AC299" s="1"/>
      <c r="AD299"/>
    </row>
    <row r="300" spans="23:30" x14ac:dyDescent="0.25">
      <c r="W300" s="1"/>
      <c r="X300" s="1"/>
      <c r="Y300" s="1"/>
      <c r="Z300" s="1"/>
      <c r="AA300" s="1"/>
      <c r="AC300" s="1"/>
      <c r="AD300"/>
    </row>
    <row r="301" spans="23:30" x14ac:dyDescent="0.25">
      <c r="W301" s="1"/>
      <c r="X301" s="1"/>
      <c r="Y301" s="1"/>
      <c r="Z301" s="1"/>
      <c r="AA301" s="1"/>
      <c r="AC301" s="1"/>
      <c r="AD301"/>
    </row>
    <row r="302" spans="23:30" x14ac:dyDescent="0.25">
      <c r="W302" s="1"/>
      <c r="X302" s="1"/>
      <c r="Y302" s="1"/>
      <c r="Z302" s="1"/>
      <c r="AA302" s="1"/>
      <c r="AC302" s="1"/>
      <c r="AD302"/>
    </row>
    <row r="303" spans="23:30" x14ac:dyDescent="0.25">
      <c r="W303" s="1"/>
      <c r="X303" s="1"/>
      <c r="Y303" s="1"/>
      <c r="Z303" s="1"/>
      <c r="AA303" s="1"/>
      <c r="AC303" s="1"/>
      <c r="AD303"/>
    </row>
    <row r="304" spans="23:30" x14ac:dyDescent="0.25">
      <c r="W304" s="1"/>
      <c r="X304" s="1"/>
      <c r="Y304" s="1"/>
      <c r="Z304" s="1"/>
      <c r="AA304" s="1"/>
      <c r="AC304" s="1"/>
      <c r="AD304"/>
    </row>
    <row r="305" spans="23:30" x14ac:dyDescent="0.25">
      <c r="W305" s="1"/>
      <c r="X305" s="1"/>
      <c r="Y305" s="1"/>
      <c r="Z305" s="1"/>
      <c r="AA305" s="1"/>
      <c r="AC305" s="1"/>
      <c r="AD305"/>
    </row>
    <row r="306" spans="23:30" x14ac:dyDescent="0.25">
      <c r="W306" s="1"/>
      <c r="X306" s="1"/>
      <c r="Y306" s="1"/>
      <c r="Z306" s="1"/>
      <c r="AA306" s="1"/>
      <c r="AC306" s="1"/>
      <c r="AD306"/>
    </row>
    <row r="307" spans="23:30" x14ac:dyDescent="0.25">
      <c r="W307" s="1"/>
      <c r="X307" s="1"/>
      <c r="Y307" s="1"/>
      <c r="Z307" s="1"/>
      <c r="AA307" s="1"/>
      <c r="AC307" s="1"/>
      <c r="AD307"/>
    </row>
    <row r="308" spans="23:30" x14ac:dyDescent="0.25">
      <c r="W308" s="1"/>
      <c r="X308" s="1"/>
      <c r="Y308" s="1"/>
      <c r="Z308" s="1"/>
      <c r="AA308" s="1"/>
      <c r="AC308" s="1"/>
      <c r="AD308"/>
    </row>
    <row r="309" spans="23:30" x14ac:dyDescent="0.25">
      <c r="W309" s="1"/>
      <c r="X309" s="1"/>
      <c r="Y309" s="1"/>
      <c r="Z309" s="1"/>
      <c r="AA309" s="1"/>
      <c r="AC309" s="1"/>
      <c r="AD309"/>
    </row>
    <row r="310" spans="23:30" x14ac:dyDescent="0.25">
      <c r="W310" s="1"/>
      <c r="X310" s="1"/>
      <c r="Y310" s="1"/>
      <c r="Z310" s="1"/>
      <c r="AA310" s="1"/>
      <c r="AC310" s="1"/>
      <c r="AD310"/>
    </row>
    <row r="311" spans="23:30" x14ac:dyDescent="0.25">
      <c r="W311" s="1"/>
      <c r="X311" s="1"/>
      <c r="Y311" s="1"/>
      <c r="Z311" s="1"/>
      <c r="AA311" s="1"/>
      <c r="AC311" s="1"/>
      <c r="AD311"/>
    </row>
    <row r="312" spans="23:30" x14ac:dyDescent="0.25">
      <c r="W312" s="1"/>
      <c r="X312" s="1"/>
      <c r="Y312" s="1"/>
      <c r="Z312" s="1"/>
      <c r="AA312" s="1"/>
      <c r="AC312" s="1"/>
      <c r="AD312"/>
    </row>
    <row r="313" spans="23:30" x14ac:dyDescent="0.25">
      <c r="W313" s="1"/>
      <c r="X313" s="1"/>
      <c r="Y313" s="1"/>
      <c r="Z313" s="1"/>
      <c r="AA313" s="1"/>
      <c r="AC313" s="1"/>
      <c r="AD313"/>
    </row>
    <row r="314" spans="23:30" x14ac:dyDescent="0.25">
      <c r="W314" s="1"/>
      <c r="X314" s="1"/>
      <c r="Y314" s="1"/>
      <c r="Z314" s="1"/>
      <c r="AA314" s="1"/>
      <c r="AC314" s="1"/>
      <c r="AD314"/>
    </row>
    <row r="315" spans="23:30" x14ac:dyDescent="0.25">
      <c r="W315" s="1"/>
      <c r="X315" s="1"/>
      <c r="Y315" s="1"/>
      <c r="Z315" s="1"/>
      <c r="AA315" s="1"/>
      <c r="AC315" s="1"/>
      <c r="AD315"/>
    </row>
    <row r="316" spans="23:30" x14ac:dyDescent="0.25">
      <c r="W316" s="1"/>
      <c r="X316" s="1"/>
      <c r="Y316" s="1"/>
      <c r="Z316" s="1"/>
      <c r="AA316" s="1"/>
      <c r="AC316" s="1"/>
      <c r="AD316"/>
    </row>
    <row r="317" spans="23:30" x14ac:dyDescent="0.25">
      <c r="W317" s="1"/>
      <c r="X317" s="1"/>
      <c r="Y317" s="1"/>
      <c r="Z317" s="1"/>
      <c r="AA317" s="1"/>
      <c r="AC317" s="1"/>
      <c r="AD317"/>
    </row>
    <row r="318" spans="23:30" x14ac:dyDescent="0.25">
      <c r="W318" s="1"/>
      <c r="X318" s="1"/>
      <c r="Y318" s="1"/>
      <c r="Z318" s="1"/>
      <c r="AA318" s="1"/>
      <c r="AC318" s="1"/>
      <c r="AD318"/>
    </row>
    <row r="319" spans="23:30" x14ac:dyDescent="0.25">
      <c r="W319" s="1"/>
      <c r="X319" s="1"/>
      <c r="Y319" s="1"/>
      <c r="Z319" s="1"/>
      <c r="AA319" s="1"/>
      <c r="AC319" s="1"/>
      <c r="AD319"/>
    </row>
    <row r="320" spans="23:30" x14ac:dyDescent="0.25">
      <c r="W320" s="1"/>
      <c r="X320" s="1"/>
      <c r="Y320" s="1"/>
      <c r="Z320" s="1"/>
      <c r="AA320" s="1"/>
      <c r="AC320" s="1"/>
      <c r="AD320"/>
    </row>
    <row r="321" spans="23:30" x14ac:dyDescent="0.25">
      <c r="W321" s="1"/>
      <c r="X321" s="1"/>
      <c r="Y321" s="1"/>
      <c r="Z321" s="1"/>
      <c r="AA321" s="1"/>
      <c r="AC321" s="1"/>
      <c r="AD321"/>
    </row>
    <row r="322" spans="23:30" x14ac:dyDescent="0.25">
      <c r="W322" s="1"/>
      <c r="X322" s="1"/>
      <c r="Y322" s="1"/>
      <c r="Z322" s="1"/>
      <c r="AA322" s="1"/>
      <c r="AC322" s="1"/>
      <c r="AD322"/>
    </row>
    <row r="323" spans="23:30" x14ac:dyDescent="0.25">
      <c r="W323" s="1"/>
      <c r="X323" s="1"/>
      <c r="Y323" s="1"/>
      <c r="Z323" s="1"/>
      <c r="AA323" s="1"/>
      <c r="AC323" s="1"/>
      <c r="AD323"/>
    </row>
    <row r="324" spans="23:30" x14ac:dyDescent="0.25">
      <c r="W324" s="1"/>
      <c r="X324" s="1"/>
      <c r="Y324" s="1"/>
      <c r="Z324" s="1"/>
      <c r="AA324" s="1"/>
      <c r="AC324" s="1"/>
      <c r="AD324"/>
    </row>
    <row r="325" spans="23:30" x14ac:dyDescent="0.25">
      <c r="W325" s="1"/>
      <c r="X325" s="1"/>
      <c r="Y325" s="1"/>
      <c r="Z325" s="1"/>
      <c r="AA325" s="1"/>
      <c r="AC325" s="1"/>
      <c r="AD325"/>
    </row>
    <row r="326" spans="23:30" x14ac:dyDescent="0.25">
      <c r="W326" s="1"/>
      <c r="X326" s="1"/>
      <c r="Y326" s="1"/>
      <c r="Z326" s="1"/>
      <c r="AA326" s="1"/>
      <c r="AC326" s="1"/>
      <c r="AD326"/>
    </row>
    <row r="327" spans="23:30" x14ac:dyDescent="0.25">
      <c r="W327" s="1"/>
      <c r="X327" s="1"/>
      <c r="Y327" s="1"/>
      <c r="Z327" s="1"/>
      <c r="AA327" s="1"/>
      <c r="AC327" s="1"/>
      <c r="AD327"/>
    </row>
    <row r="328" spans="23:30" x14ac:dyDescent="0.25">
      <c r="W328" s="1"/>
      <c r="X328" s="1"/>
      <c r="Y328" s="1"/>
      <c r="Z328" s="1"/>
      <c r="AA328" s="1"/>
      <c r="AC328" s="1"/>
      <c r="AD328"/>
    </row>
    <row r="329" spans="23:30" x14ac:dyDescent="0.25">
      <c r="W329" s="1"/>
      <c r="X329" s="1"/>
      <c r="Y329" s="1"/>
      <c r="Z329" s="1"/>
      <c r="AA329" s="1"/>
      <c r="AC329" s="1"/>
      <c r="AD329"/>
    </row>
    <row r="330" spans="23:30" x14ac:dyDescent="0.25">
      <c r="W330" s="1"/>
      <c r="X330" s="1"/>
      <c r="Y330" s="1"/>
      <c r="Z330" s="1"/>
      <c r="AA330" s="1"/>
      <c r="AC330" s="1"/>
      <c r="AD330"/>
    </row>
    <row r="331" spans="23:30" x14ac:dyDescent="0.25">
      <c r="W331" s="1"/>
      <c r="X331" s="1"/>
      <c r="Y331" s="1"/>
      <c r="Z331" s="1"/>
      <c r="AA331" s="1"/>
      <c r="AC331" s="1"/>
      <c r="AD331"/>
    </row>
    <row r="332" spans="23:30" x14ac:dyDescent="0.25">
      <c r="W332" s="1"/>
      <c r="X332" s="1"/>
      <c r="Y332" s="1"/>
      <c r="Z332" s="1"/>
      <c r="AA332" s="1"/>
      <c r="AC332" s="1"/>
      <c r="AD332"/>
    </row>
    <row r="333" spans="23:30" x14ac:dyDescent="0.25">
      <c r="W333" s="1"/>
      <c r="X333" s="1"/>
      <c r="Y333" s="1"/>
      <c r="Z333" s="1"/>
      <c r="AA333" s="1"/>
      <c r="AC333" s="1"/>
      <c r="AD333"/>
    </row>
    <row r="334" spans="23:30" x14ac:dyDescent="0.25">
      <c r="W334" s="1"/>
      <c r="X334" s="1"/>
      <c r="Y334" s="1"/>
      <c r="Z334" s="1"/>
      <c r="AA334" s="1"/>
      <c r="AC334" s="1"/>
      <c r="AD334"/>
    </row>
    <row r="335" spans="23:30" x14ac:dyDescent="0.25">
      <c r="W335" s="1"/>
      <c r="X335" s="1"/>
      <c r="Y335" s="1"/>
      <c r="Z335" s="1"/>
      <c r="AA335" s="1"/>
      <c r="AC335" s="1"/>
      <c r="AD335"/>
    </row>
    <row r="336" spans="23:30" x14ac:dyDescent="0.25">
      <c r="W336" s="1"/>
      <c r="X336" s="1"/>
      <c r="Y336" s="1"/>
      <c r="Z336" s="1"/>
      <c r="AA336" s="1"/>
      <c r="AC336" s="1"/>
      <c r="AD336"/>
    </row>
    <row r="337" spans="23:30" x14ac:dyDescent="0.25">
      <c r="W337" s="1"/>
      <c r="X337" s="1"/>
      <c r="Y337" s="1"/>
      <c r="Z337" s="1"/>
      <c r="AA337" s="1"/>
      <c r="AC337" s="1"/>
      <c r="AD337"/>
    </row>
    <row r="338" spans="23:30" x14ac:dyDescent="0.25">
      <c r="W338" s="1"/>
      <c r="X338" s="1"/>
      <c r="Y338" s="1"/>
      <c r="Z338" s="1"/>
      <c r="AA338" s="1"/>
      <c r="AC338" s="1"/>
      <c r="AD338"/>
    </row>
    <row r="339" spans="23:30" x14ac:dyDescent="0.25">
      <c r="W339" s="1"/>
      <c r="X339" s="1"/>
      <c r="Y339" s="1"/>
      <c r="Z339" s="1"/>
      <c r="AA339" s="1"/>
      <c r="AC339" s="1"/>
      <c r="AD339"/>
    </row>
    <row r="340" spans="23:30" x14ac:dyDescent="0.25">
      <c r="W340" s="1"/>
      <c r="X340" s="1"/>
      <c r="Y340" s="1"/>
      <c r="Z340" s="1"/>
      <c r="AA340" s="1"/>
      <c r="AC340" s="1"/>
      <c r="AD340"/>
    </row>
    <row r="341" spans="23:30" x14ac:dyDescent="0.25">
      <c r="W341" s="1"/>
      <c r="X341" s="1"/>
      <c r="Y341" s="1"/>
      <c r="Z341" s="1"/>
      <c r="AA341" s="1"/>
      <c r="AC341" s="1"/>
      <c r="AD341"/>
    </row>
    <row r="342" spans="23:30" x14ac:dyDescent="0.25">
      <c r="W342" s="1"/>
      <c r="X342" s="1"/>
      <c r="Y342" s="1"/>
      <c r="Z342" s="1"/>
      <c r="AA342" s="1"/>
      <c r="AC342" s="1"/>
      <c r="AD342"/>
    </row>
    <row r="343" spans="23:30" x14ac:dyDescent="0.25">
      <c r="W343" s="1"/>
      <c r="X343" s="1"/>
      <c r="Y343" s="1"/>
      <c r="Z343" s="1"/>
      <c r="AA343" s="1"/>
      <c r="AC343" s="1"/>
      <c r="AD343"/>
    </row>
    <row r="344" spans="23:30" x14ac:dyDescent="0.25">
      <c r="W344" s="1"/>
      <c r="X344" s="1"/>
      <c r="Y344" s="1"/>
      <c r="Z344" s="1"/>
      <c r="AA344" s="1"/>
      <c r="AC344" s="1"/>
      <c r="AD344"/>
    </row>
    <row r="345" spans="23:30" x14ac:dyDescent="0.25">
      <c r="W345" s="1"/>
      <c r="X345" s="1"/>
      <c r="Y345" s="1"/>
      <c r="Z345" s="1"/>
      <c r="AA345" s="1"/>
      <c r="AC345" s="1"/>
      <c r="AD345"/>
    </row>
    <row r="346" spans="23:30" x14ac:dyDescent="0.25">
      <c r="W346" s="1"/>
      <c r="X346" s="1"/>
      <c r="Y346" s="1"/>
      <c r="Z346" s="1"/>
      <c r="AA346" s="1"/>
      <c r="AC346" s="1"/>
      <c r="AD346"/>
    </row>
    <row r="347" spans="23:30" x14ac:dyDescent="0.25">
      <c r="W347" s="1"/>
      <c r="X347" s="1"/>
      <c r="Y347" s="1"/>
      <c r="Z347" s="1"/>
      <c r="AA347" s="1"/>
      <c r="AC347" s="1"/>
      <c r="AD347"/>
    </row>
    <row r="348" spans="23:30" x14ac:dyDescent="0.25">
      <c r="W348" s="1"/>
      <c r="X348" s="1"/>
      <c r="Y348" s="1"/>
      <c r="Z348" s="1"/>
      <c r="AA348" s="1"/>
      <c r="AC348" s="1"/>
      <c r="AD348"/>
    </row>
    <row r="349" spans="23:30" x14ac:dyDescent="0.25">
      <c r="W349" s="1"/>
      <c r="X349" s="1"/>
      <c r="Y349" s="1"/>
      <c r="Z349" s="1"/>
      <c r="AA349" s="1"/>
      <c r="AC349" s="1"/>
      <c r="AD349"/>
    </row>
    <row r="350" spans="23:30" x14ac:dyDescent="0.25">
      <c r="W350" s="1"/>
      <c r="X350" s="1"/>
      <c r="Y350" s="1"/>
      <c r="Z350" s="1"/>
      <c r="AA350" s="1"/>
      <c r="AC350" s="1"/>
      <c r="AD350"/>
    </row>
    <row r="351" spans="23:30" x14ac:dyDescent="0.25">
      <c r="W351" s="1"/>
      <c r="X351" s="1"/>
      <c r="Y351" s="1"/>
      <c r="Z351" s="1"/>
      <c r="AA351" s="1"/>
      <c r="AC351" s="1"/>
      <c r="AD351"/>
    </row>
    <row r="352" spans="23:30" x14ac:dyDescent="0.25">
      <c r="W352" s="1"/>
      <c r="X352" s="1"/>
      <c r="Y352" s="1"/>
      <c r="Z352" s="1"/>
      <c r="AA352" s="1"/>
      <c r="AC352" s="1"/>
      <c r="AD352"/>
    </row>
    <row r="353" spans="23:30" x14ac:dyDescent="0.25">
      <c r="W353" s="1"/>
      <c r="X353" s="1"/>
      <c r="Y353" s="1"/>
      <c r="Z353" s="1"/>
      <c r="AA353" s="1"/>
      <c r="AC353" s="1"/>
      <c r="AD353"/>
    </row>
    <row r="354" spans="23:30" x14ac:dyDescent="0.25">
      <c r="W354" s="1"/>
      <c r="X354" s="1"/>
      <c r="Y354" s="1"/>
      <c r="Z354" s="1"/>
      <c r="AA354" s="1"/>
      <c r="AC354" s="1"/>
      <c r="AD354"/>
    </row>
    <row r="355" spans="23:30" x14ac:dyDescent="0.25">
      <c r="W355" s="1"/>
      <c r="X355" s="1"/>
      <c r="Y355" s="1"/>
      <c r="Z355" s="1"/>
      <c r="AA355" s="1"/>
      <c r="AC355" s="1"/>
      <c r="AD355"/>
    </row>
    <row r="356" spans="23:30" x14ac:dyDescent="0.25">
      <c r="W356" s="1"/>
      <c r="X356" s="1"/>
      <c r="Y356" s="1"/>
      <c r="Z356" s="1"/>
      <c r="AA356" s="1"/>
      <c r="AC356" s="1"/>
      <c r="AD356"/>
    </row>
    <row r="357" spans="23:30" x14ac:dyDescent="0.25">
      <c r="W357" s="1"/>
      <c r="X357" s="1"/>
      <c r="Y357" s="1"/>
      <c r="Z357" s="1"/>
      <c r="AA357" s="1"/>
      <c r="AC357" s="1"/>
      <c r="AD357"/>
    </row>
    <row r="358" spans="23:30" x14ac:dyDescent="0.25">
      <c r="W358" s="1"/>
      <c r="X358" s="1"/>
      <c r="Y358" s="1"/>
      <c r="Z358" s="1"/>
      <c r="AA358" s="1"/>
      <c r="AC358" s="1"/>
      <c r="AD358"/>
    </row>
    <row r="359" spans="23:30" x14ac:dyDescent="0.25">
      <c r="W359" s="1"/>
      <c r="X359" s="1"/>
      <c r="Y359" s="1"/>
      <c r="Z359" s="1"/>
      <c r="AA359" s="1"/>
      <c r="AC359" s="1"/>
      <c r="AD359"/>
    </row>
    <row r="360" spans="23:30" x14ac:dyDescent="0.25">
      <c r="W360" s="1"/>
      <c r="X360" s="1"/>
      <c r="Y360" s="1"/>
      <c r="Z360" s="1"/>
      <c r="AA360" s="1"/>
      <c r="AC360" s="1"/>
      <c r="AD360"/>
    </row>
    <row r="361" spans="23:30" x14ac:dyDescent="0.25">
      <c r="W361" s="1"/>
      <c r="X361" s="1"/>
      <c r="Y361" s="1"/>
      <c r="Z361" s="1"/>
      <c r="AA361" s="1"/>
      <c r="AC361" s="1"/>
      <c r="AD361"/>
    </row>
    <row r="362" spans="23:30" x14ac:dyDescent="0.25">
      <c r="W362" s="1"/>
      <c r="X362" s="1"/>
      <c r="Y362" s="1"/>
      <c r="Z362" s="1"/>
      <c r="AA362" s="1"/>
      <c r="AC362" s="1"/>
      <c r="AD362"/>
    </row>
    <row r="363" spans="23:30" x14ac:dyDescent="0.25">
      <c r="W363" s="1"/>
      <c r="X363" s="1"/>
      <c r="Y363" s="1"/>
      <c r="Z363" s="1"/>
      <c r="AA363" s="1"/>
      <c r="AC363" s="1"/>
      <c r="AD363"/>
    </row>
    <row r="364" spans="23:30" x14ac:dyDescent="0.25">
      <c r="W364" s="1"/>
      <c r="X364" s="1"/>
      <c r="Y364" s="1"/>
      <c r="Z364" s="1"/>
      <c r="AA364" s="1"/>
      <c r="AC364" s="1"/>
      <c r="AD364"/>
    </row>
    <row r="365" spans="23:30" x14ac:dyDescent="0.25">
      <c r="W365" s="1"/>
      <c r="X365" s="1"/>
      <c r="Y365" s="1"/>
      <c r="Z365" s="1"/>
      <c r="AA365" s="1"/>
      <c r="AC365" s="1"/>
      <c r="AD365"/>
    </row>
    <row r="366" spans="23:30" x14ac:dyDescent="0.25">
      <c r="W366" s="1"/>
      <c r="X366" s="1"/>
      <c r="Y366" s="1"/>
      <c r="Z366" s="1"/>
      <c r="AA366" s="1"/>
      <c r="AC366" s="1"/>
      <c r="AD366"/>
    </row>
    <row r="367" spans="23:30" x14ac:dyDescent="0.25">
      <c r="W367" s="1"/>
      <c r="X367" s="1"/>
      <c r="Y367" s="1"/>
      <c r="Z367" s="1"/>
      <c r="AA367" s="1"/>
      <c r="AC367" s="1"/>
      <c r="AD367"/>
    </row>
    <row r="368" spans="23:30" x14ac:dyDescent="0.25">
      <c r="W368" s="1"/>
      <c r="X368" s="1"/>
      <c r="Y368" s="1"/>
      <c r="Z368" s="1"/>
      <c r="AA368" s="1"/>
      <c r="AC368" s="1"/>
      <c r="AD368"/>
    </row>
    <row r="369" spans="23:30" x14ac:dyDescent="0.25">
      <c r="W369" s="1"/>
      <c r="X369" s="1"/>
      <c r="Y369" s="1"/>
      <c r="Z369" s="1"/>
      <c r="AA369" s="1"/>
      <c r="AC369" s="1"/>
      <c r="AD369"/>
    </row>
    <row r="370" spans="23:30" x14ac:dyDescent="0.25">
      <c r="W370" s="1"/>
      <c r="X370" s="1"/>
      <c r="Y370" s="1"/>
      <c r="Z370" s="1"/>
      <c r="AA370" s="1"/>
      <c r="AC370" s="1"/>
      <c r="AD370"/>
    </row>
    <row r="371" spans="23:30" x14ac:dyDescent="0.25">
      <c r="W371" s="1"/>
      <c r="X371" s="1"/>
      <c r="Y371" s="1"/>
      <c r="Z371" s="1"/>
      <c r="AA371" s="1"/>
      <c r="AC371" s="1"/>
      <c r="AD371"/>
    </row>
    <row r="372" spans="23:30" x14ac:dyDescent="0.25">
      <c r="W372" s="1"/>
      <c r="X372" s="1"/>
      <c r="Y372" s="1"/>
      <c r="Z372" s="1"/>
      <c r="AA372" s="1"/>
      <c r="AC372" s="1"/>
      <c r="AD372"/>
    </row>
    <row r="373" spans="23:30" x14ac:dyDescent="0.25">
      <c r="W373" s="1"/>
      <c r="X373" s="1"/>
      <c r="Y373" s="1"/>
      <c r="Z373" s="1"/>
      <c r="AA373" s="1"/>
      <c r="AC373" s="1"/>
      <c r="AD373"/>
    </row>
    <row r="374" spans="23:30" x14ac:dyDescent="0.25">
      <c r="W374" s="1"/>
      <c r="X374" s="1"/>
      <c r="Y374" s="1"/>
      <c r="Z374" s="1"/>
      <c r="AA374" s="1"/>
      <c r="AC374" s="1"/>
      <c r="AD374"/>
    </row>
    <row r="375" spans="23:30" x14ac:dyDescent="0.25">
      <c r="W375" s="1"/>
      <c r="X375" s="1"/>
      <c r="Y375" s="1"/>
      <c r="Z375" s="1"/>
      <c r="AA375" s="1"/>
      <c r="AC375" s="1"/>
      <c r="AD375"/>
    </row>
    <row r="376" spans="23:30" x14ac:dyDescent="0.25">
      <c r="W376" s="1"/>
      <c r="X376" s="1"/>
      <c r="Y376" s="1"/>
      <c r="Z376" s="1"/>
      <c r="AA376" s="1"/>
      <c r="AC376" s="1"/>
      <c r="AD376"/>
    </row>
    <row r="377" spans="23:30" x14ac:dyDescent="0.25">
      <c r="W377" s="1"/>
      <c r="X377" s="1"/>
      <c r="Y377" s="1"/>
      <c r="Z377" s="1"/>
      <c r="AA377" s="1"/>
      <c r="AC377" s="1"/>
      <c r="AD377"/>
    </row>
    <row r="378" spans="23:30" x14ac:dyDescent="0.25">
      <c r="W378" s="1"/>
      <c r="X378" s="1"/>
      <c r="Y378" s="1"/>
      <c r="Z378" s="1"/>
      <c r="AA378" s="1"/>
      <c r="AC378" s="1"/>
      <c r="AD378"/>
    </row>
    <row r="379" spans="23:30" x14ac:dyDescent="0.25">
      <c r="W379" s="1"/>
      <c r="X379" s="1"/>
      <c r="Y379" s="1"/>
      <c r="Z379" s="1"/>
      <c r="AA379" s="1"/>
      <c r="AC379" s="1"/>
      <c r="AD379"/>
    </row>
    <row r="380" spans="23:30" x14ac:dyDescent="0.25">
      <c r="W380" s="1"/>
      <c r="X380" s="1"/>
      <c r="Y380" s="1"/>
      <c r="Z380" s="1"/>
      <c r="AA380" s="1"/>
      <c r="AC380" s="1"/>
      <c r="AD380"/>
    </row>
    <row r="381" spans="23:30" x14ac:dyDescent="0.25">
      <c r="W381" s="1"/>
      <c r="X381" s="1"/>
      <c r="Y381" s="1"/>
      <c r="Z381" s="1"/>
      <c r="AA381" s="1"/>
      <c r="AC381" s="1"/>
      <c r="AD381"/>
    </row>
    <row r="382" spans="23:30" x14ac:dyDescent="0.25">
      <c r="W382" s="1"/>
      <c r="X382" s="1"/>
      <c r="Y382" s="1"/>
      <c r="Z382" s="1"/>
      <c r="AA382" s="1"/>
      <c r="AC382" s="1"/>
      <c r="AD382"/>
    </row>
    <row r="383" spans="23:30" x14ac:dyDescent="0.25">
      <c r="W383" s="1"/>
      <c r="X383" s="1"/>
      <c r="Y383" s="1"/>
      <c r="Z383" s="1"/>
      <c r="AA383" s="1"/>
      <c r="AC383" s="1"/>
      <c r="AD383"/>
    </row>
    <row r="384" spans="23:30" x14ac:dyDescent="0.25">
      <c r="W384" s="1"/>
      <c r="X384" s="1"/>
      <c r="Y384" s="1"/>
      <c r="Z384" s="1"/>
      <c r="AA384" s="1"/>
      <c r="AC384" s="1"/>
      <c r="AD384"/>
    </row>
    <row r="385" spans="23:30" x14ac:dyDescent="0.25">
      <c r="W385" s="1"/>
      <c r="X385" s="1"/>
      <c r="Y385" s="1"/>
      <c r="Z385" s="1"/>
      <c r="AA385" s="1"/>
      <c r="AC385" s="1"/>
      <c r="AD385"/>
    </row>
    <row r="386" spans="23:30" x14ac:dyDescent="0.25">
      <c r="W386" s="1"/>
      <c r="X386" s="1"/>
      <c r="Y386" s="1"/>
      <c r="Z386" s="1"/>
      <c r="AA386" s="1"/>
      <c r="AC386" s="1"/>
      <c r="AD386"/>
    </row>
    <row r="387" spans="23:30" x14ac:dyDescent="0.25">
      <c r="W387" s="1"/>
      <c r="X387" s="1"/>
      <c r="Y387" s="1"/>
      <c r="Z387" s="1"/>
      <c r="AA387" s="1"/>
      <c r="AC387" s="1"/>
      <c r="AD387"/>
    </row>
    <row r="388" spans="23:30" x14ac:dyDescent="0.25">
      <c r="W388" s="1"/>
      <c r="X388" s="1"/>
      <c r="Y388" s="1"/>
      <c r="Z388" s="1"/>
      <c r="AA388" s="1"/>
      <c r="AC388" s="1"/>
      <c r="AD388"/>
    </row>
    <row r="389" spans="23:30" x14ac:dyDescent="0.25">
      <c r="W389" s="1"/>
      <c r="X389" s="1"/>
      <c r="Y389" s="1"/>
      <c r="Z389" s="1"/>
      <c r="AA389" s="1"/>
      <c r="AC389" s="1"/>
      <c r="AD389"/>
    </row>
    <row r="390" spans="23:30" x14ac:dyDescent="0.25">
      <c r="W390" s="1"/>
      <c r="X390" s="1"/>
      <c r="Y390" s="1"/>
      <c r="Z390" s="1"/>
      <c r="AA390" s="1"/>
      <c r="AC390" s="1"/>
      <c r="AD390"/>
    </row>
    <row r="391" spans="23:30" x14ac:dyDescent="0.25">
      <c r="W391" s="1"/>
      <c r="X391" s="1"/>
      <c r="Y391" s="1"/>
      <c r="Z391" s="1"/>
      <c r="AA391" s="1"/>
      <c r="AC391" s="1"/>
      <c r="AD391"/>
    </row>
    <row r="392" spans="23:30" x14ac:dyDescent="0.25">
      <c r="W392" s="1"/>
      <c r="X392" s="1"/>
      <c r="Y392" s="1"/>
      <c r="Z392" s="1"/>
      <c r="AA392" s="1"/>
      <c r="AC392" s="1"/>
      <c r="AD392"/>
    </row>
    <row r="393" spans="23:30" x14ac:dyDescent="0.25">
      <c r="W393" s="1"/>
      <c r="X393" s="1"/>
      <c r="Y393" s="1"/>
      <c r="Z393" s="1"/>
      <c r="AA393" s="1"/>
      <c r="AC393" s="1"/>
      <c r="AD393"/>
    </row>
    <row r="394" spans="23:30" x14ac:dyDescent="0.25">
      <c r="W394" s="1"/>
      <c r="X394" s="1"/>
      <c r="Y394" s="1"/>
      <c r="Z394" s="1"/>
      <c r="AA394" s="1"/>
      <c r="AC394" s="1"/>
      <c r="AD394"/>
    </row>
    <row r="395" spans="23:30" x14ac:dyDescent="0.25">
      <c r="W395" s="1"/>
      <c r="X395" s="1"/>
      <c r="Y395" s="1"/>
      <c r="Z395" s="1"/>
      <c r="AA395" s="1"/>
      <c r="AC395" s="1"/>
      <c r="AD395"/>
    </row>
    <row r="396" spans="23:30" x14ac:dyDescent="0.25">
      <c r="W396" s="1"/>
      <c r="X396" s="1"/>
      <c r="Y396" s="1"/>
      <c r="Z396" s="1"/>
      <c r="AA396" s="1"/>
      <c r="AC396" s="1"/>
      <c r="AD396"/>
    </row>
    <row r="397" spans="23:30" x14ac:dyDescent="0.25">
      <c r="W397" s="1"/>
      <c r="X397" s="1"/>
      <c r="Y397" s="1"/>
      <c r="Z397" s="1"/>
      <c r="AA397" s="1"/>
      <c r="AC397" s="1"/>
      <c r="AD397"/>
    </row>
    <row r="398" spans="23:30" x14ac:dyDescent="0.25">
      <c r="W398" s="1"/>
      <c r="X398" s="1"/>
      <c r="Y398" s="1"/>
      <c r="Z398" s="1"/>
      <c r="AA398" s="1"/>
      <c r="AC398" s="1"/>
      <c r="AD398"/>
    </row>
    <row r="399" spans="23:30" x14ac:dyDescent="0.25">
      <c r="W399" s="1"/>
      <c r="X399" s="1"/>
      <c r="Y399" s="1"/>
      <c r="Z399" s="1"/>
      <c r="AA399" s="1"/>
      <c r="AC399" s="1"/>
      <c r="AD399"/>
    </row>
    <row r="400" spans="23:30" x14ac:dyDescent="0.25">
      <c r="W400" s="1"/>
      <c r="X400" s="1"/>
      <c r="Y400" s="1"/>
      <c r="Z400" s="1"/>
      <c r="AA400" s="1"/>
      <c r="AC400" s="1"/>
      <c r="AD400"/>
    </row>
    <row r="401" spans="23:30" x14ac:dyDescent="0.25">
      <c r="W401" s="1"/>
      <c r="X401" s="1"/>
      <c r="Y401" s="1"/>
      <c r="Z401" s="1"/>
      <c r="AA401" s="1"/>
      <c r="AC401" s="1"/>
      <c r="AD401"/>
    </row>
    <row r="402" spans="23:30" x14ac:dyDescent="0.25">
      <c r="W402" s="1"/>
      <c r="X402" s="1"/>
      <c r="Y402" s="1"/>
      <c r="Z402" s="1"/>
      <c r="AA402" s="1"/>
      <c r="AC402" s="1"/>
      <c r="AD402"/>
    </row>
    <row r="403" spans="23:30" x14ac:dyDescent="0.25">
      <c r="W403" s="1"/>
      <c r="X403" s="1"/>
      <c r="Y403" s="1"/>
      <c r="Z403" s="1"/>
      <c r="AA403" s="1"/>
      <c r="AC403" s="1"/>
      <c r="AD403"/>
    </row>
    <row r="404" spans="23:30" x14ac:dyDescent="0.25">
      <c r="W404" s="1"/>
      <c r="X404" s="1"/>
      <c r="Y404" s="1"/>
      <c r="Z404" s="1"/>
      <c r="AA404" s="1"/>
      <c r="AC404" s="1"/>
      <c r="AD404"/>
    </row>
    <row r="405" spans="23:30" x14ac:dyDescent="0.25">
      <c r="W405" s="1"/>
      <c r="X405" s="1"/>
      <c r="Y405" s="1"/>
      <c r="Z405" s="1"/>
      <c r="AA405" s="1"/>
      <c r="AC405" s="1"/>
      <c r="AD405"/>
    </row>
    <row r="406" spans="23:30" x14ac:dyDescent="0.25">
      <c r="W406" s="1"/>
      <c r="X406" s="1"/>
      <c r="Y406" s="1"/>
      <c r="Z406" s="1"/>
      <c r="AA406" s="1"/>
      <c r="AC406" s="1"/>
      <c r="AD406"/>
    </row>
    <row r="407" spans="23:30" x14ac:dyDescent="0.25">
      <c r="W407" s="1"/>
      <c r="X407" s="1"/>
      <c r="Y407" s="1"/>
      <c r="Z407" s="1"/>
      <c r="AA407" s="1"/>
      <c r="AC407" s="1"/>
      <c r="AD407"/>
    </row>
    <row r="408" spans="23:30" x14ac:dyDescent="0.25">
      <c r="W408" s="1"/>
      <c r="X408" s="1"/>
      <c r="Y408" s="1"/>
      <c r="Z408" s="1"/>
      <c r="AA408" s="1"/>
      <c r="AC408" s="1"/>
      <c r="AD408"/>
    </row>
    <row r="409" spans="23:30" x14ac:dyDescent="0.25">
      <c r="W409" s="1"/>
      <c r="X409" s="1"/>
      <c r="Y409" s="1"/>
      <c r="Z409" s="1"/>
      <c r="AA409" s="1"/>
      <c r="AC409" s="1"/>
      <c r="AD409"/>
    </row>
    <row r="410" spans="23:30" x14ac:dyDescent="0.25">
      <c r="W410" s="1"/>
      <c r="X410" s="1"/>
      <c r="Y410" s="1"/>
      <c r="Z410" s="1"/>
      <c r="AA410" s="1"/>
      <c r="AC410" s="1"/>
      <c r="AD410"/>
    </row>
    <row r="411" spans="23:30" x14ac:dyDescent="0.25">
      <c r="W411" s="1"/>
      <c r="X411" s="1"/>
      <c r="Y411" s="1"/>
      <c r="Z411" s="1"/>
      <c r="AA411" s="1"/>
      <c r="AC411" s="1"/>
      <c r="AD411"/>
    </row>
    <row r="412" spans="23:30" x14ac:dyDescent="0.25">
      <c r="W412" s="1"/>
      <c r="X412" s="1"/>
      <c r="Y412" s="1"/>
      <c r="Z412" s="1"/>
      <c r="AA412" s="1"/>
      <c r="AC412" s="1"/>
      <c r="AD412"/>
    </row>
    <row r="413" spans="23:30" x14ac:dyDescent="0.25">
      <c r="W413" s="1"/>
      <c r="X413" s="1"/>
      <c r="Y413" s="1"/>
      <c r="Z413" s="1"/>
      <c r="AA413" s="1"/>
      <c r="AC413" s="1"/>
      <c r="AD413"/>
    </row>
    <row r="414" spans="23:30" x14ac:dyDescent="0.25">
      <c r="W414" s="1"/>
      <c r="X414" s="1"/>
      <c r="Y414" s="1"/>
      <c r="Z414" s="1"/>
      <c r="AA414" s="1"/>
      <c r="AC414" s="1"/>
      <c r="AD414"/>
    </row>
    <row r="415" spans="23:30" x14ac:dyDescent="0.25">
      <c r="W415" s="1"/>
      <c r="X415" s="1"/>
      <c r="Y415" s="1"/>
      <c r="Z415" s="1"/>
      <c r="AA415" s="1"/>
      <c r="AC415" s="1"/>
      <c r="AD415"/>
    </row>
    <row r="416" spans="23:30" x14ac:dyDescent="0.25">
      <c r="W416" s="1"/>
      <c r="X416" s="1"/>
      <c r="Y416" s="1"/>
      <c r="Z416" s="1"/>
      <c r="AA416" s="1"/>
      <c r="AC416" s="1"/>
      <c r="AD416"/>
    </row>
    <row r="417" spans="23:30" x14ac:dyDescent="0.25">
      <c r="W417" s="1"/>
      <c r="X417" s="1"/>
      <c r="Y417" s="1"/>
      <c r="Z417" s="1"/>
      <c r="AA417" s="1"/>
      <c r="AC417" s="1"/>
      <c r="AD417"/>
    </row>
    <row r="418" spans="23:30" x14ac:dyDescent="0.25">
      <c r="W418" s="1"/>
      <c r="X418" s="1"/>
      <c r="Y418" s="1"/>
      <c r="Z418" s="1"/>
      <c r="AA418" s="1"/>
      <c r="AC418" s="1"/>
      <c r="AD418"/>
    </row>
    <row r="419" spans="23:30" x14ac:dyDescent="0.25">
      <c r="W419" s="1"/>
      <c r="X419" s="1"/>
      <c r="Y419" s="1"/>
      <c r="Z419" s="1"/>
      <c r="AA419" s="1"/>
      <c r="AC419" s="1"/>
      <c r="AD419"/>
    </row>
    <row r="420" spans="23:30" x14ac:dyDescent="0.25">
      <c r="W420" s="1"/>
      <c r="X420" s="1"/>
      <c r="Y420" s="1"/>
      <c r="Z420" s="1"/>
      <c r="AA420" s="1"/>
      <c r="AC420" s="1"/>
      <c r="AD420"/>
    </row>
    <row r="421" spans="23:30" x14ac:dyDescent="0.25">
      <c r="W421" s="1"/>
      <c r="X421" s="1"/>
      <c r="Y421" s="1"/>
      <c r="Z421" s="1"/>
      <c r="AA421" s="1"/>
      <c r="AC421" s="1"/>
      <c r="AD421"/>
    </row>
    <row r="422" spans="23:30" x14ac:dyDescent="0.25">
      <c r="W422" s="1"/>
      <c r="X422" s="1"/>
      <c r="Y422" s="1"/>
      <c r="Z422" s="1"/>
      <c r="AA422" s="1"/>
      <c r="AC422" s="1"/>
      <c r="AD422"/>
    </row>
    <row r="423" spans="23:30" x14ac:dyDescent="0.25">
      <c r="W423" s="1"/>
      <c r="X423" s="1"/>
      <c r="Y423" s="1"/>
      <c r="Z423" s="1"/>
      <c r="AA423" s="1"/>
      <c r="AC423" s="1"/>
      <c r="AD423"/>
    </row>
    <row r="424" spans="23:30" x14ac:dyDescent="0.25">
      <c r="W424" s="1"/>
      <c r="X424" s="1"/>
      <c r="Y424" s="1"/>
      <c r="Z424" s="1"/>
      <c r="AA424" s="1"/>
      <c r="AC424" s="1"/>
      <c r="AD424"/>
    </row>
    <row r="425" spans="23:30" x14ac:dyDescent="0.25">
      <c r="W425" s="1"/>
      <c r="X425" s="1"/>
      <c r="Y425" s="1"/>
      <c r="Z425" s="1"/>
      <c r="AA425" s="1"/>
      <c r="AC425" s="1"/>
      <c r="AD425"/>
    </row>
    <row r="426" spans="23:30" x14ac:dyDescent="0.25">
      <c r="W426" s="1"/>
      <c r="X426" s="1"/>
      <c r="Y426" s="1"/>
      <c r="Z426" s="1"/>
      <c r="AA426" s="1"/>
      <c r="AC426" s="1"/>
      <c r="AD426"/>
    </row>
    <row r="427" spans="23:30" x14ac:dyDescent="0.25">
      <c r="W427" s="1"/>
      <c r="X427" s="1"/>
      <c r="Y427" s="1"/>
      <c r="Z427" s="1"/>
      <c r="AA427" s="1"/>
      <c r="AC427" s="1"/>
      <c r="AD427"/>
    </row>
    <row r="428" spans="23:30" x14ac:dyDescent="0.25">
      <c r="W428" s="1"/>
      <c r="X428" s="1"/>
      <c r="Y428" s="1"/>
      <c r="Z428" s="1"/>
      <c r="AA428" s="1"/>
      <c r="AC428" s="1"/>
      <c r="AD428"/>
    </row>
    <row r="429" spans="23:30" x14ac:dyDescent="0.25">
      <c r="W429" s="1"/>
      <c r="X429" s="1"/>
      <c r="Y429" s="1"/>
      <c r="Z429" s="1"/>
      <c r="AA429" s="1"/>
      <c r="AC429" s="1"/>
      <c r="AD429"/>
    </row>
    <row r="430" spans="23:30" x14ac:dyDescent="0.25">
      <c r="W430" s="1"/>
      <c r="X430" s="1"/>
      <c r="Y430" s="1"/>
      <c r="Z430" s="1"/>
      <c r="AA430" s="1"/>
      <c r="AC430" s="1"/>
      <c r="AD430"/>
    </row>
    <row r="431" spans="23:30" x14ac:dyDescent="0.25">
      <c r="W431" s="1"/>
      <c r="X431" s="1"/>
      <c r="Y431" s="1"/>
      <c r="Z431" s="1"/>
      <c r="AA431" s="1"/>
      <c r="AC431" s="1"/>
      <c r="AD431"/>
    </row>
    <row r="432" spans="23:30" x14ac:dyDescent="0.25">
      <c r="W432" s="1"/>
      <c r="X432" s="1"/>
      <c r="Y432" s="1"/>
      <c r="Z432" s="1"/>
      <c r="AA432" s="1"/>
      <c r="AC432" s="1"/>
      <c r="AD432"/>
    </row>
    <row r="433" spans="23:30" x14ac:dyDescent="0.25">
      <c r="W433" s="1"/>
      <c r="X433" s="1"/>
      <c r="Y433" s="1"/>
      <c r="Z433" s="1"/>
      <c r="AA433" s="1"/>
      <c r="AC433" s="1"/>
      <c r="AD433"/>
    </row>
    <row r="434" spans="23:30" x14ac:dyDescent="0.25">
      <c r="W434" s="1"/>
      <c r="X434" s="1"/>
      <c r="Y434" s="1"/>
      <c r="Z434" s="1"/>
      <c r="AA434" s="1"/>
      <c r="AC434" s="1"/>
      <c r="AD434"/>
    </row>
    <row r="435" spans="23:30" x14ac:dyDescent="0.25">
      <c r="W435" s="1"/>
      <c r="X435" s="1"/>
      <c r="Y435" s="1"/>
      <c r="Z435" s="1"/>
      <c r="AA435" s="1"/>
      <c r="AC435" s="1"/>
      <c r="AD435"/>
    </row>
    <row r="436" spans="23:30" x14ac:dyDescent="0.25">
      <c r="W436" s="1"/>
      <c r="X436" s="1"/>
      <c r="Y436" s="1"/>
      <c r="Z436" s="1"/>
      <c r="AA436" s="1"/>
      <c r="AC436" s="1"/>
      <c r="AD436"/>
    </row>
    <row r="437" spans="23:30" x14ac:dyDescent="0.25">
      <c r="W437" s="1"/>
      <c r="X437" s="1"/>
      <c r="Y437" s="1"/>
      <c r="Z437" s="1"/>
      <c r="AA437" s="1"/>
      <c r="AC437" s="1"/>
      <c r="AD437"/>
    </row>
    <row r="438" spans="23:30" x14ac:dyDescent="0.25">
      <c r="W438" s="1"/>
      <c r="X438" s="1"/>
      <c r="Y438" s="1"/>
      <c r="Z438" s="1"/>
      <c r="AA438" s="1"/>
      <c r="AC438" s="1"/>
      <c r="AD438"/>
    </row>
    <row r="439" spans="23:30" x14ac:dyDescent="0.25">
      <c r="W439" s="1"/>
      <c r="X439" s="1"/>
      <c r="Y439" s="1"/>
      <c r="Z439" s="1"/>
      <c r="AA439" s="1"/>
      <c r="AC439" s="1"/>
      <c r="AD439"/>
    </row>
    <row r="440" spans="23:30" x14ac:dyDescent="0.25">
      <c r="W440" s="1"/>
      <c r="X440" s="1"/>
      <c r="Y440" s="1"/>
      <c r="Z440" s="1"/>
      <c r="AA440" s="1"/>
      <c r="AC440" s="1"/>
      <c r="AD440"/>
    </row>
    <row r="441" spans="23:30" x14ac:dyDescent="0.25">
      <c r="W441" s="1"/>
      <c r="X441" s="1"/>
      <c r="Y441" s="1"/>
      <c r="Z441" s="1"/>
      <c r="AA441" s="1"/>
      <c r="AC441" s="1"/>
      <c r="AD441"/>
    </row>
    <row r="442" spans="23:30" x14ac:dyDescent="0.25">
      <c r="W442" s="1"/>
      <c r="X442" s="1"/>
      <c r="Y442" s="1"/>
      <c r="Z442" s="1"/>
      <c r="AA442" s="1"/>
      <c r="AC442" s="1"/>
      <c r="AD442"/>
    </row>
    <row r="443" spans="23:30" x14ac:dyDescent="0.25">
      <c r="W443" s="1"/>
      <c r="X443" s="1"/>
      <c r="Y443" s="1"/>
      <c r="Z443" s="1"/>
      <c r="AA443" s="1"/>
      <c r="AC443" s="1"/>
      <c r="AD443"/>
    </row>
    <row r="444" spans="23:30" x14ac:dyDescent="0.25">
      <c r="W444" s="1"/>
      <c r="X444" s="1"/>
      <c r="Y444" s="1"/>
      <c r="Z444" s="1"/>
      <c r="AA444" s="1"/>
      <c r="AC444" s="1"/>
      <c r="AD444"/>
    </row>
    <row r="445" spans="23:30" x14ac:dyDescent="0.25">
      <c r="W445" s="1"/>
      <c r="X445" s="1"/>
      <c r="Y445" s="1"/>
      <c r="Z445" s="1"/>
      <c r="AA445" s="1"/>
      <c r="AC445" s="1"/>
      <c r="AD445"/>
    </row>
    <row r="446" spans="23:30" x14ac:dyDescent="0.25">
      <c r="W446" s="1"/>
      <c r="X446" s="1"/>
      <c r="Y446" s="1"/>
      <c r="Z446" s="1"/>
      <c r="AA446" s="1"/>
      <c r="AC446" s="1"/>
      <c r="AD446"/>
    </row>
    <row r="447" spans="23:30" x14ac:dyDescent="0.25">
      <c r="W447" s="1"/>
      <c r="X447" s="1"/>
      <c r="Y447" s="1"/>
      <c r="Z447" s="1"/>
      <c r="AA447" s="1"/>
      <c r="AC447" s="1"/>
      <c r="AD447"/>
    </row>
    <row r="448" spans="23:30" x14ac:dyDescent="0.25">
      <c r="W448" s="1"/>
      <c r="X448" s="1"/>
      <c r="Y448" s="1"/>
      <c r="Z448" s="1"/>
      <c r="AA448" s="1"/>
      <c r="AC448" s="1"/>
      <c r="AD448"/>
    </row>
    <row r="449" spans="23:30" x14ac:dyDescent="0.25">
      <c r="W449" s="1"/>
      <c r="X449" s="1"/>
      <c r="Y449" s="1"/>
      <c r="Z449" s="1"/>
      <c r="AA449" s="1"/>
      <c r="AC449" s="1"/>
      <c r="AD449"/>
    </row>
    <row r="450" spans="23:30" x14ac:dyDescent="0.25">
      <c r="W450" s="1"/>
      <c r="X450" s="1"/>
      <c r="Y450" s="1"/>
      <c r="Z450" s="1"/>
      <c r="AA450" s="1"/>
      <c r="AC450" s="1"/>
      <c r="AD450"/>
    </row>
    <row r="451" spans="23:30" x14ac:dyDescent="0.25">
      <c r="W451" s="1"/>
      <c r="X451" s="1"/>
      <c r="Y451" s="1"/>
      <c r="Z451" s="1"/>
      <c r="AA451" s="1"/>
      <c r="AC451" s="1"/>
      <c r="AD451"/>
    </row>
    <row r="452" spans="23:30" x14ac:dyDescent="0.25">
      <c r="W452" s="1"/>
      <c r="X452" s="1"/>
      <c r="Y452" s="1"/>
      <c r="Z452" s="1"/>
      <c r="AA452" s="1"/>
      <c r="AC452" s="1"/>
      <c r="AD452"/>
    </row>
    <row r="453" spans="23:30" x14ac:dyDescent="0.25">
      <c r="W453" s="1"/>
      <c r="X453" s="1"/>
      <c r="Y453" s="1"/>
      <c r="Z453" s="1"/>
      <c r="AA453" s="1"/>
      <c r="AC453" s="1"/>
      <c r="AD453"/>
    </row>
    <row r="454" spans="23:30" x14ac:dyDescent="0.25">
      <c r="W454" s="1"/>
      <c r="X454" s="1"/>
      <c r="Y454" s="1"/>
      <c r="Z454" s="1"/>
      <c r="AA454" s="1"/>
      <c r="AC454" s="1"/>
      <c r="AD454"/>
    </row>
    <row r="455" spans="23:30" x14ac:dyDescent="0.25">
      <c r="W455" s="1"/>
      <c r="X455" s="1"/>
      <c r="Y455" s="1"/>
      <c r="Z455" s="1"/>
      <c r="AA455" s="1"/>
      <c r="AC455" s="1"/>
      <c r="AD455"/>
    </row>
    <row r="456" spans="23:30" x14ac:dyDescent="0.25">
      <c r="W456" s="1"/>
      <c r="X456" s="1"/>
      <c r="Y456" s="1"/>
      <c r="Z456" s="1"/>
      <c r="AA456" s="1"/>
      <c r="AC456" s="1"/>
      <c r="AD456"/>
    </row>
    <row r="457" spans="23:30" x14ac:dyDescent="0.25">
      <c r="W457" s="1"/>
      <c r="X457" s="1"/>
      <c r="Y457" s="1"/>
      <c r="Z457" s="1"/>
      <c r="AA457" s="1"/>
      <c r="AC457" s="1"/>
      <c r="AD457"/>
    </row>
    <row r="458" spans="23:30" x14ac:dyDescent="0.25">
      <c r="W458" s="1"/>
      <c r="X458" s="1"/>
      <c r="Y458" s="1"/>
      <c r="Z458" s="1"/>
      <c r="AA458" s="1"/>
      <c r="AC458" s="1"/>
      <c r="AD458"/>
    </row>
    <row r="459" spans="23:30" x14ac:dyDescent="0.25">
      <c r="W459" s="1"/>
      <c r="X459" s="1"/>
      <c r="Y459" s="1"/>
      <c r="Z459" s="1"/>
      <c r="AA459" s="1"/>
      <c r="AC459" s="1"/>
      <c r="AD459"/>
    </row>
    <row r="460" spans="23:30" x14ac:dyDescent="0.25">
      <c r="W460" s="1"/>
      <c r="X460" s="1"/>
      <c r="Y460" s="1"/>
      <c r="Z460" s="1"/>
      <c r="AA460" s="1"/>
      <c r="AC460" s="1"/>
      <c r="AD460"/>
    </row>
    <row r="461" spans="23:30" x14ac:dyDescent="0.25">
      <c r="W461" s="1"/>
      <c r="X461" s="1"/>
      <c r="Y461" s="1"/>
      <c r="Z461" s="1"/>
      <c r="AA461" s="1"/>
      <c r="AC461" s="1"/>
      <c r="AD461"/>
    </row>
    <row r="462" spans="23:30" x14ac:dyDescent="0.25">
      <c r="W462" s="1"/>
      <c r="X462" s="1"/>
      <c r="Y462" s="1"/>
      <c r="Z462" s="1"/>
      <c r="AA462" s="1"/>
      <c r="AC462" s="1"/>
      <c r="AD462"/>
    </row>
    <row r="463" spans="23:30" x14ac:dyDescent="0.25">
      <c r="W463" s="1"/>
      <c r="X463" s="1"/>
      <c r="Y463" s="1"/>
      <c r="Z463" s="1"/>
      <c r="AA463" s="1"/>
      <c r="AC463" s="1"/>
      <c r="AD463"/>
    </row>
    <row r="464" spans="23:30" x14ac:dyDescent="0.25">
      <c r="W464" s="1"/>
      <c r="X464" s="1"/>
      <c r="Y464" s="1"/>
      <c r="Z464" s="1"/>
      <c r="AA464" s="1"/>
      <c r="AC464" s="1"/>
      <c r="AD464"/>
    </row>
    <row r="465" spans="23:30" x14ac:dyDescent="0.25">
      <c r="W465" s="1"/>
      <c r="X465" s="1"/>
      <c r="Y465" s="1"/>
      <c r="Z465" s="1"/>
      <c r="AA465" s="1"/>
      <c r="AC465" s="1"/>
      <c r="AD465"/>
    </row>
    <row r="466" spans="23:30" x14ac:dyDescent="0.25">
      <c r="W466" s="1"/>
      <c r="X466" s="1"/>
      <c r="Y466" s="1"/>
      <c r="Z466" s="1"/>
      <c r="AA466" s="1"/>
      <c r="AC466" s="1"/>
      <c r="AD466"/>
    </row>
    <row r="467" spans="23:30" x14ac:dyDescent="0.25">
      <c r="W467" s="1"/>
      <c r="X467" s="1"/>
      <c r="Y467" s="1"/>
      <c r="Z467" s="1"/>
      <c r="AA467" s="1"/>
      <c r="AC467" s="1"/>
      <c r="AD467"/>
    </row>
    <row r="468" spans="23:30" x14ac:dyDescent="0.25">
      <c r="W468" s="1"/>
      <c r="X468" s="1"/>
      <c r="Y468" s="1"/>
      <c r="Z468" s="1"/>
      <c r="AA468" s="1"/>
      <c r="AC468" s="1"/>
      <c r="AD468"/>
    </row>
    <row r="469" spans="23:30" x14ac:dyDescent="0.25">
      <c r="W469" s="1"/>
      <c r="X469" s="1"/>
      <c r="Y469" s="1"/>
      <c r="Z469" s="1"/>
      <c r="AA469" s="1"/>
      <c r="AC469" s="1"/>
      <c r="AD469"/>
    </row>
    <row r="470" spans="23:30" x14ac:dyDescent="0.25">
      <c r="W470" s="1"/>
      <c r="X470" s="1"/>
      <c r="Y470" s="1"/>
      <c r="Z470" s="1"/>
      <c r="AA470" s="1"/>
      <c r="AC470" s="1"/>
      <c r="AD470"/>
    </row>
    <row r="471" spans="23:30" x14ac:dyDescent="0.25">
      <c r="W471" s="1"/>
      <c r="X471" s="1"/>
      <c r="Y471" s="1"/>
      <c r="Z471" s="1"/>
      <c r="AA471" s="1"/>
      <c r="AC471" s="1"/>
      <c r="AD471"/>
    </row>
    <row r="472" spans="23:30" x14ac:dyDescent="0.25">
      <c r="W472" s="1"/>
      <c r="X472" s="1"/>
      <c r="Y472" s="1"/>
      <c r="Z472" s="1"/>
      <c r="AA472" s="1"/>
      <c r="AC472" s="1"/>
      <c r="AD472"/>
    </row>
    <row r="473" spans="23:30" x14ac:dyDescent="0.25">
      <c r="W473" s="1"/>
      <c r="X473" s="1"/>
      <c r="Y473" s="1"/>
      <c r="Z473" s="1"/>
      <c r="AA473" s="1"/>
      <c r="AC473" s="1"/>
      <c r="AD473"/>
    </row>
    <row r="474" spans="23:30" x14ac:dyDescent="0.25">
      <c r="W474" s="1"/>
      <c r="X474" s="1"/>
      <c r="Y474" s="1"/>
      <c r="Z474" s="1"/>
      <c r="AA474" s="1"/>
      <c r="AC474" s="1"/>
      <c r="AD474"/>
    </row>
    <row r="475" spans="23:30" x14ac:dyDescent="0.25">
      <c r="W475" s="1"/>
      <c r="X475" s="1"/>
      <c r="Y475" s="1"/>
      <c r="Z475" s="1"/>
      <c r="AA475" s="1"/>
      <c r="AC475" s="1"/>
      <c r="AD475"/>
    </row>
    <row r="476" spans="23:30" x14ac:dyDescent="0.25">
      <c r="W476" s="1"/>
      <c r="X476" s="1"/>
      <c r="Y476" s="1"/>
      <c r="Z476" s="1"/>
      <c r="AA476" s="1"/>
      <c r="AC476" s="1"/>
      <c r="AD476"/>
    </row>
    <row r="477" spans="23:30" x14ac:dyDescent="0.25">
      <c r="W477" s="1"/>
      <c r="X477" s="1"/>
      <c r="Y477" s="1"/>
      <c r="Z477" s="1"/>
      <c r="AA477" s="1"/>
      <c r="AC477" s="1"/>
      <c r="AD477"/>
    </row>
    <row r="478" spans="23:30" x14ac:dyDescent="0.25">
      <c r="W478" s="1"/>
      <c r="X478" s="1"/>
      <c r="Y478" s="1"/>
      <c r="Z478" s="1"/>
      <c r="AA478" s="1"/>
      <c r="AC478" s="1"/>
      <c r="AD478"/>
    </row>
    <row r="479" spans="23:30" x14ac:dyDescent="0.25">
      <c r="W479" s="1"/>
      <c r="X479" s="1"/>
      <c r="Y479" s="1"/>
      <c r="Z479" s="1"/>
      <c r="AA479" s="1"/>
      <c r="AC479" s="1"/>
      <c r="AD479"/>
    </row>
    <row r="480" spans="23:30" x14ac:dyDescent="0.25">
      <c r="W480" s="1"/>
      <c r="X480" s="1"/>
      <c r="Y480" s="1"/>
      <c r="Z480" s="1"/>
      <c r="AA480" s="1"/>
      <c r="AC480" s="1"/>
      <c r="AD480"/>
    </row>
    <row r="481" spans="23:30" x14ac:dyDescent="0.25">
      <c r="W481" s="1"/>
      <c r="X481" s="1"/>
      <c r="Y481" s="1"/>
      <c r="Z481" s="1"/>
      <c r="AA481" s="1"/>
      <c r="AC481" s="1"/>
      <c r="AD481"/>
    </row>
    <row r="482" spans="23:30" x14ac:dyDescent="0.25">
      <c r="W482" s="1"/>
      <c r="X482" s="1"/>
      <c r="Y482" s="1"/>
      <c r="Z482" s="1"/>
      <c r="AA482" s="1"/>
      <c r="AC482" s="1"/>
      <c r="AD482"/>
    </row>
    <row r="483" spans="23:30" x14ac:dyDescent="0.25">
      <c r="W483" s="1"/>
      <c r="X483" s="1"/>
      <c r="Y483" s="1"/>
      <c r="Z483" s="1"/>
      <c r="AA483" s="1"/>
      <c r="AC483" s="1"/>
      <c r="AD483"/>
    </row>
    <row r="484" spans="23:30" x14ac:dyDescent="0.25">
      <c r="W484" s="1"/>
      <c r="X484" s="1"/>
      <c r="Y484" s="1"/>
      <c r="Z484" s="1"/>
      <c r="AA484" s="1"/>
      <c r="AC484" s="1"/>
      <c r="AD484"/>
    </row>
    <row r="485" spans="23:30" x14ac:dyDescent="0.25">
      <c r="W485" s="1"/>
      <c r="X485" s="1"/>
      <c r="Y485" s="1"/>
      <c r="Z485" s="1"/>
      <c r="AA485" s="1"/>
      <c r="AC485" s="1"/>
      <c r="AD485"/>
    </row>
    <row r="486" spans="23:30" x14ac:dyDescent="0.25">
      <c r="W486" s="1"/>
      <c r="X486" s="1"/>
      <c r="Y486" s="1"/>
      <c r="Z486" s="1"/>
      <c r="AA486" s="1"/>
      <c r="AC486" s="1"/>
      <c r="AD486"/>
    </row>
    <row r="487" spans="23:30" x14ac:dyDescent="0.25">
      <c r="W487" s="1"/>
      <c r="X487" s="1"/>
      <c r="Y487" s="1"/>
      <c r="Z487" s="1"/>
      <c r="AA487" s="1"/>
      <c r="AC487" s="1"/>
      <c r="AD487"/>
    </row>
    <row r="488" spans="23:30" x14ac:dyDescent="0.25">
      <c r="W488" s="1"/>
      <c r="X488" s="1"/>
      <c r="Y488" s="1"/>
      <c r="Z488" s="1"/>
      <c r="AA488" s="1"/>
      <c r="AC488" s="1"/>
      <c r="AD488"/>
    </row>
    <row r="489" spans="23:30" x14ac:dyDescent="0.25">
      <c r="W489" s="1"/>
      <c r="X489" s="1"/>
      <c r="Y489" s="1"/>
      <c r="Z489" s="1"/>
      <c r="AA489" s="1"/>
      <c r="AC489" s="1"/>
      <c r="AD489"/>
    </row>
    <row r="490" spans="23:30" x14ac:dyDescent="0.25">
      <c r="W490" s="1"/>
      <c r="X490" s="1"/>
      <c r="Y490" s="1"/>
      <c r="Z490" s="1"/>
      <c r="AA490" s="1"/>
      <c r="AC490" s="1"/>
      <c r="AD490"/>
    </row>
    <row r="491" spans="23:30" x14ac:dyDescent="0.25">
      <c r="W491" s="1"/>
      <c r="X491" s="1"/>
      <c r="Y491" s="1"/>
      <c r="Z491" s="1"/>
      <c r="AA491" s="1"/>
      <c r="AC491" s="1"/>
      <c r="AD491"/>
    </row>
    <row r="492" spans="23:30" x14ac:dyDescent="0.25">
      <c r="W492" s="1"/>
      <c r="X492" s="1"/>
      <c r="Y492" s="1"/>
      <c r="Z492" s="1"/>
      <c r="AA492" s="1"/>
      <c r="AC492" s="1"/>
      <c r="AD492"/>
    </row>
    <row r="493" spans="23:30" x14ac:dyDescent="0.25">
      <c r="W493" s="1"/>
      <c r="X493" s="1"/>
      <c r="Y493" s="1"/>
      <c r="Z493" s="1"/>
      <c r="AA493" s="1"/>
      <c r="AC493" s="1"/>
      <c r="AD493"/>
    </row>
    <row r="494" spans="23:30" x14ac:dyDescent="0.25">
      <c r="W494" s="1"/>
      <c r="X494" s="1"/>
      <c r="Y494" s="1"/>
      <c r="Z494" s="1"/>
      <c r="AA494" s="1"/>
      <c r="AC494" s="1"/>
      <c r="AD494"/>
    </row>
    <row r="495" spans="23:30" x14ac:dyDescent="0.25">
      <c r="W495" s="1"/>
      <c r="X495" s="1"/>
      <c r="Y495" s="1"/>
      <c r="Z495" s="1"/>
      <c r="AA495" s="1"/>
      <c r="AC495" s="1"/>
      <c r="AD495"/>
    </row>
    <row r="496" spans="23:30" x14ac:dyDescent="0.25">
      <c r="W496" s="1"/>
      <c r="X496" s="1"/>
      <c r="Y496" s="1"/>
      <c r="Z496" s="1"/>
      <c r="AA496" s="1"/>
      <c r="AC496" s="1"/>
      <c r="AD496"/>
    </row>
    <row r="497" spans="23:30" x14ac:dyDescent="0.25">
      <c r="W497" s="1"/>
      <c r="X497" s="1"/>
      <c r="Y497" s="1"/>
      <c r="Z497" s="1"/>
      <c r="AA497" s="1"/>
      <c r="AC497" s="1"/>
      <c r="AD497"/>
    </row>
    <row r="498" spans="23:30" x14ac:dyDescent="0.25">
      <c r="W498" s="1"/>
      <c r="X498" s="1"/>
      <c r="Y498" s="1"/>
      <c r="Z498" s="1"/>
      <c r="AA498" s="1"/>
      <c r="AC498" s="1"/>
      <c r="AD498"/>
    </row>
    <row r="499" spans="23:30" x14ac:dyDescent="0.25">
      <c r="W499" s="1"/>
      <c r="X499" s="1"/>
      <c r="Y499" s="1"/>
      <c r="Z499" s="1"/>
      <c r="AA499" s="1"/>
      <c r="AC499" s="1"/>
      <c r="AD499"/>
    </row>
    <row r="500" spans="23:30" x14ac:dyDescent="0.25">
      <c r="W500" s="1"/>
      <c r="X500" s="1"/>
      <c r="Y500" s="1"/>
      <c r="Z500" s="1"/>
      <c r="AA500" s="1"/>
      <c r="AC500" s="1"/>
      <c r="AD500"/>
    </row>
    <row r="501" spans="23:30" x14ac:dyDescent="0.25">
      <c r="W501" s="1"/>
      <c r="X501" s="1"/>
      <c r="Y501" s="1"/>
      <c r="Z501" s="1"/>
      <c r="AA501" s="1"/>
      <c r="AC501" s="1"/>
      <c r="AD501"/>
    </row>
    <row r="502" spans="23:30" x14ac:dyDescent="0.25">
      <c r="W502" s="1"/>
      <c r="X502" s="1"/>
      <c r="Y502" s="1"/>
      <c r="Z502" s="1"/>
      <c r="AA502" s="1"/>
      <c r="AC502" s="1"/>
      <c r="AD502"/>
    </row>
    <row r="503" spans="23:30" x14ac:dyDescent="0.25">
      <c r="W503" s="1"/>
      <c r="X503" s="1"/>
      <c r="Y503" s="1"/>
      <c r="Z503" s="1"/>
      <c r="AA503" s="1"/>
      <c r="AC503" s="1"/>
      <c r="AD503"/>
    </row>
    <row r="504" spans="23:30" x14ac:dyDescent="0.25">
      <c r="W504" s="1"/>
      <c r="X504" s="1"/>
      <c r="Y504" s="1"/>
      <c r="Z504" s="1"/>
      <c r="AA504" s="1"/>
      <c r="AC504" s="1"/>
      <c r="AD504"/>
    </row>
    <row r="505" spans="23:30" x14ac:dyDescent="0.25">
      <c r="W505" s="1"/>
      <c r="X505" s="1"/>
      <c r="Y505" s="1"/>
      <c r="Z505" s="1"/>
      <c r="AA505" s="1"/>
      <c r="AC505" s="1"/>
      <c r="AD505"/>
    </row>
    <row r="506" spans="23:30" x14ac:dyDescent="0.25">
      <c r="W506" s="1"/>
      <c r="X506" s="1"/>
      <c r="Y506" s="1"/>
      <c r="Z506" s="1"/>
      <c r="AA506" s="1"/>
      <c r="AC506" s="1"/>
      <c r="AD506"/>
    </row>
    <row r="507" spans="23:30" x14ac:dyDescent="0.25">
      <c r="W507" s="1"/>
      <c r="X507" s="1"/>
      <c r="Y507" s="1"/>
      <c r="Z507" s="1"/>
      <c r="AA507" s="1"/>
      <c r="AC507" s="1"/>
      <c r="AD507"/>
    </row>
    <row r="508" spans="23:30" x14ac:dyDescent="0.25">
      <c r="W508" s="1"/>
      <c r="X508" s="1"/>
      <c r="Y508" s="1"/>
      <c r="Z508" s="1"/>
      <c r="AA508" s="1"/>
      <c r="AC508" s="1"/>
      <c r="AD508"/>
    </row>
    <row r="509" spans="23:30" x14ac:dyDescent="0.25">
      <c r="W509" s="1"/>
      <c r="X509" s="1"/>
      <c r="Y509" s="1"/>
      <c r="Z509" s="1"/>
      <c r="AA509" s="1"/>
      <c r="AC509" s="1"/>
      <c r="AD509"/>
    </row>
    <row r="510" spans="23:30" x14ac:dyDescent="0.25">
      <c r="W510" s="1"/>
      <c r="X510" s="1"/>
      <c r="Y510" s="1"/>
      <c r="Z510" s="1"/>
      <c r="AA510" s="1"/>
      <c r="AC510" s="1"/>
      <c r="AD510"/>
    </row>
    <row r="511" spans="23:30" x14ac:dyDescent="0.25">
      <c r="W511" s="1"/>
      <c r="X511" s="1"/>
      <c r="Y511" s="1"/>
      <c r="Z511" s="1"/>
      <c r="AA511" s="1"/>
      <c r="AC511" s="1"/>
      <c r="AD511"/>
    </row>
    <row r="512" spans="23:30" x14ac:dyDescent="0.25">
      <c r="W512" s="1"/>
      <c r="X512" s="1"/>
      <c r="Y512" s="1"/>
      <c r="Z512" s="1"/>
      <c r="AA512" s="1"/>
      <c r="AC512" s="1"/>
      <c r="AD512"/>
    </row>
    <row r="513" spans="23:30" x14ac:dyDescent="0.25">
      <c r="W513" s="1"/>
      <c r="X513" s="1"/>
      <c r="Y513" s="1"/>
      <c r="Z513" s="1"/>
      <c r="AA513" s="1"/>
      <c r="AC513" s="1"/>
      <c r="AD513"/>
    </row>
    <row r="514" spans="23:30" x14ac:dyDescent="0.25">
      <c r="W514" s="1"/>
      <c r="X514" s="1"/>
      <c r="Y514" s="1"/>
      <c r="Z514" s="1"/>
      <c r="AA514" s="1"/>
      <c r="AC514" s="1"/>
      <c r="AD514"/>
    </row>
    <row r="515" spans="23:30" x14ac:dyDescent="0.25">
      <c r="W515" s="1"/>
      <c r="X515" s="1"/>
      <c r="Y515" s="1"/>
      <c r="Z515" s="1"/>
      <c r="AA515" s="1"/>
      <c r="AC515" s="1"/>
      <c r="AD515"/>
    </row>
    <row r="516" spans="23:30" x14ac:dyDescent="0.25">
      <c r="W516" s="1"/>
      <c r="X516" s="1"/>
      <c r="Y516" s="1"/>
      <c r="Z516" s="1"/>
      <c r="AA516" s="1"/>
      <c r="AC516" s="1"/>
      <c r="AD516"/>
    </row>
    <row r="517" spans="23:30" x14ac:dyDescent="0.25">
      <c r="W517" s="1"/>
      <c r="X517" s="1"/>
      <c r="Y517" s="1"/>
      <c r="Z517" s="1"/>
      <c r="AA517" s="1"/>
      <c r="AC517" s="1"/>
      <c r="AD517"/>
    </row>
    <row r="518" spans="23:30" x14ac:dyDescent="0.25">
      <c r="W518" s="1"/>
      <c r="X518" s="1"/>
      <c r="Y518" s="1"/>
      <c r="Z518" s="1"/>
      <c r="AA518" s="1"/>
      <c r="AC518" s="1"/>
      <c r="AD518"/>
    </row>
    <row r="519" spans="23:30" x14ac:dyDescent="0.25">
      <c r="W519" s="1"/>
      <c r="X519" s="1"/>
      <c r="Y519" s="1"/>
      <c r="Z519" s="1"/>
      <c r="AA519" s="1"/>
      <c r="AC519" s="1"/>
      <c r="AD519"/>
    </row>
    <row r="520" spans="23:30" x14ac:dyDescent="0.25">
      <c r="W520" s="1"/>
      <c r="X520" s="1"/>
      <c r="Y520" s="1"/>
      <c r="Z520" s="1"/>
      <c r="AA520" s="1"/>
      <c r="AC520" s="1"/>
      <c r="AD520"/>
    </row>
    <row r="521" spans="23:30" x14ac:dyDescent="0.25">
      <c r="W521" s="1"/>
      <c r="X521" s="1"/>
      <c r="Y521" s="1"/>
      <c r="Z521" s="1"/>
      <c r="AA521" s="1"/>
      <c r="AC521" s="1"/>
      <c r="AD521"/>
    </row>
    <row r="522" spans="23:30" x14ac:dyDescent="0.25">
      <c r="W522" s="1"/>
      <c r="X522" s="1"/>
      <c r="Y522" s="1"/>
      <c r="Z522" s="1"/>
      <c r="AA522" s="1"/>
      <c r="AC522" s="1"/>
      <c r="AD522"/>
    </row>
    <row r="523" spans="23:30" x14ac:dyDescent="0.25">
      <c r="W523" s="1"/>
      <c r="X523" s="1"/>
      <c r="Y523" s="1"/>
      <c r="Z523" s="1"/>
      <c r="AA523" s="1"/>
      <c r="AC523" s="1"/>
      <c r="AD523"/>
    </row>
    <row r="524" spans="23:30" x14ac:dyDescent="0.25">
      <c r="W524" s="1"/>
      <c r="X524" s="1"/>
      <c r="Y524" s="1"/>
      <c r="Z524" s="1"/>
      <c r="AA524" s="1"/>
      <c r="AC524" s="1"/>
      <c r="AD524"/>
    </row>
    <row r="525" spans="23:30" x14ac:dyDescent="0.25">
      <c r="W525" s="1"/>
      <c r="X525" s="1"/>
      <c r="Y525" s="1"/>
      <c r="Z525" s="1"/>
      <c r="AA525" s="1"/>
      <c r="AC525" s="1"/>
      <c r="AD525"/>
    </row>
    <row r="526" spans="23:30" x14ac:dyDescent="0.25">
      <c r="W526" s="1"/>
      <c r="X526" s="1"/>
      <c r="Y526" s="1"/>
      <c r="Z526" s="1"/>
      <c r="AA526" s="1"/>
      <c r="AC526" s="1"/>
      <c r="AD526"/>
    </row>
    <row r="527" spans="23:30" x14ac:dyDescent="0.25">
      <c r="W527" s="1"/>
      <c r="X527" s="1"/>
      <c r="Y527" s="1"/>
      <c r="Z527" s="1"/>
      <c r="AA527" s="1"/>
      <c r="AC527" s="1"/>
      <c r="AD527"/>
    </row>
    <row r="528" spans="23:30" x14ac:dyDescent="0.25">
      <c r="W528" s="1"/>
      <c r="X528" s="1"/>
      <c r="Y528" s="1"/>
      <c r="Z528" s="1"/>
      <c r="AA528" s="1"/>
      <c r="AC528" s="1"/>
      <c r="AD528"/>
    </row>
    <row r="529" spans="23:30" x14ac:dyDescent="0.25">
      <c r="W529" s="1"/>
      <c r="X529" s="1"/>
      <c r="Y529" s="1"/>
      <c r="Z529" s="1"/>
      <c r="AA529" s="1"/>
      <c r="AC529" s="1"/>
      <c r="AD529"/>
    </row>
    <row r="530" spans="23:30" x14ac:dyDescent="0.25">
      <c r="W530" s="1"/>
      <c r="X530" s="1"/>
      <c r="Y530" s="1"/>
      <c r="Z530" s="1"/>
      <c r="AA530" s="1"/>
      <c r="AC530" s="1"/>
      <c r="AD530"/>
    </row>
    <row r="531" spans="23:30" x14ac:dyDescent="0.25">
      <c r="W531" s="1"/>
      <c r="X531" s="1"/>
      <c r="Y531" s="1"/>
      <c r="Z531" s="1"/>
      <c r="AA531" s="1"/>
      <c r="AC531" s="1"/>
      <c r="AD531"/>
    </row>
    <row r="532" spans="23:30" x14ac:dyDescent="0.25">
      <c r="W532" s="1"/>
      <c r="X532" s="1"/>
      <c r="Y532" s="1"/>
      <c r="Z532" s="1"/>
      <c r="AA532" s="1"/>
      <c r="AC532" s="1"/>
      <c r="AD532"/>
    </row>
    <row r="533" spans="23:30" x14ac:dyDescent="0.25">
      <c r="W533" s="1"/>
      <c r="X533" s="1"/>
      <c r="Y533" s="1"/>
      <c r="Z533" s="1"/>
      <c r="AA533" s="1"/>
      <c r="AC533" s="1"/>
      <c r="AD533"/>
    </row>
    <row r="534" spans="23:30" x14ac:dyDescent="0.25">
      <c r="W534" s="1"/>
      <c r="X534" s="1"/>
      <c r="Y534" s="1"/>
      <c r="Z534" s="1"/>
      <c r="AA534" s="1"/>
      <c r="AC534" s="1"/>
      <c r="AD534"/>
    </row>
    <row r="535" spans="23:30" x14ac:dyDescent="0.25">
      <c r="W535" s="1"/>
      <c r="X535" s="1"/>
      <c r="Y535" s="1"/>
      <c r="Z535" s="1"/>
      <c r="AA535" s="1"/>
      <c r="AC535" s="1"/>
      <c r="AD535"/>
    </row>
    <row r="536" spans="23:30" x14ac:dyDescent="0.25">
      <c r="W536" s="1"/>
      <c r="X536" s="1"/>
      <c r="Y536" s="1"/>
      <c r="Z536" s="1"/>
      <c r="AA536" s="1"/>
      <c r="AC536" s="1"/>
      <c r="AD536"/>
    </row>
    <row r="537" spans="23:30" x14ac:dyDescent="0.25">
      <c r="W537" s="1"/>
      <c r="X537" s="1"/>
      <c r="Y537" s="1"/>
      <c r="Z537" s="1"/>
      <c r="AA537" s="1"/>
      <c r="AC537" s="1"/>
      <c r="AD537"/>
    </row>
    <row r="538" spans="23:30" x14ac:dyDescent="0.25">
      <c r="W538" s="1"/>
      <c r="X538" s="1"/>
      <c r="Y538" s="1"/>
      <c r="Z538" s="1"/>
      <c r="AA538" s="1"/>
      <c r="AC538" s="1"/>
      <c r="AD538"/>
    </row>
    <row r="539" spans="23:30" x14ac:dyDescent="0.25">
      <c r="W539" s="1"/>
      <c r="X539" s="1"/>
      <c r="Y539" s="1"/>
      <c r="Z539" s="1"/>
      <c r="AA539" s="1"/>
      <c r="AC539" s="1"/>
      <c r="AD539"/>
    </row>
    <row r="540" spans="23:30" x14ac:dyDescent="0.25">
      <c r="W540" s="1"/>
      <c r="X540" s="1"/>
      <c r="Y540" s="1"/>
      <c r="Z540" s="1"/>
      <c r="AA540" s="1"/>
      <c r="AC540" s="1"/>
      <c r="AD540"/>
    </row>
    <row r="541" spans="23:30" x14ac:dyDescent="0.25">
      <c r="W541" s="1"/>
      <c r="X541" s="1"/>
      <c r="Y541" s="1"/>
      <c r="Z541" s="1"/>
      <c r="AA541" s="1"/>
      <c r="AC541" s="1"/>
      <c r="AD541"/>
    </row>
    <row r="542" spans="23:30" x14ac:dyDescent="0.25">
      <c r="W542" s="1"/>
      <c r="X542" s="1"/>
      <c r="Y542" s="1"/>
      <c r="Z542" s="1"/>
      <c r="AA542" s="1"/>
      <c r="AC542" s="1"/>
      <c r="AD542"/>
    </row>
    <row r="543" spans="23:30" x14ac:dyDescent="0.25">
      <c r="W543" s="1"/>
      <c r="X543" s="1"/>
      <c r="Y543" s="1"/>
      <c r="Z543" s="1"/>
      <c r="AA543" s="1"/>
      <c r="AC543" s="1"/>
      <c r="AD543"/>
    </row>
    <row r="544" spans="23:30" x14ac:dyDescent="0.25">
      <c r="W544" s="1"/>
      <c r="X544" s="1"/>
      <c r="Y544" s="1"/>
      <c r="Z544" s="1"/>
      <c r="AA544" s="1"/>
      <c r="AC544" s="1"/>
      <c r="AD544"/>
    </row>
    <row r="545" spans="23:30" x14ac:dyDescent="0.25">
      <c r="W545" s="1"/>
      <c r="X545" s="1"/>
      <c r="Y545" s="1"/>
      <c r="Z545" s="1"/>
      <c r="AA545" s="1"/>
      <c r="AC545" s="1"/>
      <c r="AD545"/>
    </row>
    <row r="546" spans="23:30" x14ac:dyDescent="0.25">
      <c r="W546" s="1"/>
      <c r="X546" s="1"/>
      <c r="Y546" s="1"/>
      <c r="Z546" s="1"/>
      <c r="AA546" s="1"/>
      <c r="AC546" s="1"/>
      <c r="AD546"/>
    </row>
    <row r="547" spans="23:30" x14ac:dyDescent="0.25">
      <c r="W547" s="1"/>
      <c r="X547" s="1"/>
      <c r="Y547" s="1"/>
      <c r="Z547" s="1"/>
      <c r="AA547" s="1"/>
      <c r="AC547" s="1"/>
      <c r="AD547"/>
    </row>
    <row r="548" spans="23:30" x14ac:dyDescent="0.25">
      <c r="W548" s="1"/>
      <c r="X548" s="1"/>
      <c r="Y548" s="1"/>
      <c r="Z548" s="1"/>
      <c r="AA548" s="1"/>
      <c r="AC548" s="1"/>
      <c r="AD548"/>
    </row>
    <row r="549" spans="23:30" x14ac:dyDescent="0.25">
      <c r="W549" s="1"/>
      <c r="X549" s="1"/>
      <c r="Y549" s="1"/>
      <c r="Z549" s="1"/>
      <c r="AA549" s="1"/>
      <c r="AC549" s="1"/>
      <c r="AD549"/>
    </row>
    <row r="550" spans="23:30" x14ac:dyDescent="0.25">
      <c r="W550" s="1"/>
      <c r="X550" s="1"/>
      <c r="Y550" s="1"/>
      <c r="Z550" s="1"/>
      <c r="AA550" s="1"/>
      <c r="AC550" s="1"/>
      <c r="AD550"/>
    </row>
    <row r="551" spans="23:30" x14ac:dyDescent="0.25">
      <c r="W551" s="1"/>
      <c r="X551" s="1"/>
      <c r="Y551" s="1"/>
      <c r="Z551" s="1"/>
      <c r="AA551" s="1"/>
      <c r="AC551" s="1"/>
      <c r="AD551"/>
    </row>
    <row r="552" spans="23:30" x14ac:dyDescent="0.25">
      <c r="W552" s="1"/>
      <c r="X552" s="1"/>
      <c r="Y552" s="1"/>
      <c r="Z552" s="1"/>
      <c r="AA552" s="1"/>
      <c r="AC552" s="1"/>
      <c r="AD552"/>
    </row>
    <row r="553" spans="23:30" x14ac:dyDescent="0.25">
      <c r="W553" s="1"/>
      <c r="X553" s="1"/>
      <c r="Y553" s="1"/>
      <c r="Z553" s="1"/>
      <c r="AA553" s="1"/>
      <c r="AC553" s="1"/>
      <c r="AD553"/>
    </row>
    <row r="554" spans="23:30" x14ac:dyDescent="0.25">
      <c r="W554" s="1"/>
      <c r="X554" s="1"/>
      <c r="Y554" s="1"/>
      <c r="Z554" s="1"/>
      <c r="AA554" s="1"/>
      <c r="AC554" s="1"/>
      <c r="AD554"/>
    </row>
    <row r="555" spans="23:30" x14ac:dyDescent="0.25">
      <c r="W555" s="1"/>
      <c r="X555" s="1"/>
      <c r="Y555" s="1"/>
      <c r="Z555" s="1"/>
      <c r="AA555" s="1"/>
      <c r="AC555" s="1"/>
      <c r="AD555"/>
    </row>
    <row r="556" spans="23:30" x14ac:dyDescent="0.25">
      <c r="W556" s="1"/>
      <c r="X556" s="1"/>
      <c r="Y556" s="1"/>
      <c r="Z556" s="1"/>
      <c r="AA556" s="1"/>
      <c r="AC556" s="1"/>
      <c r="AD556"/>
    </row>
    <row r="557" spans="23:30" x14ac:dyDescent="0.25">
      <c r="W557" s="1"/>
      <c r="X557" s="1"/>
      <c r="Y557" s="1"/>
      <c r="Z557" s="1"/>
      <c r="AA557" s="1"/>
      <c r="AC557" s="1"/>
      <c r="AD557"/>
    </row>
    <row r="558" spans="23:30" x14ac:dyDescent="0.25">
      <c r="W558" s="1"/>
      <c r="X558" s="1"/>
      <c r="Y558" s="1"/>
      <c r="Z558" s="1"/>
      <c r="AA558" s="1"/>
      <c r="AC558" s="1"/>
      <c r="AD558"/>
    </row>
    <row r="559" spans="23:30" x14ac:dyDescent="0.25">
      <c r="W559" s="1"/>
      <c r="X559" s="1"/>
      <c r="Y559" s="1"/>
      <c r="Z559" s="1"/>
      <c r="AA559" s="1"/>
      <c r="AC559" s="1"/>
      <c r="AD559"/>
    </row>
    <row r="560" spans="23:30" x14ac:dyDescent="0.25">
      <c r="W560" s="1"/>
      <c r="X560" s="1"/>
      <c r="Y560" s="1"/>
      <c r="Z560" s="1"/>
      <c r="AA560" s="1"/>
      <c r="AC560" s="1"/>
      <c r="AD560"/>
    </row>
    <row r="561" spans="23:30" x14ac:dyDescent="0.25">
      <c r="W561" s="1"/>
      <c r="X561" s="1"/>
      <c r="Y561" s="1"/>
      <c r="Z561" s="1"/>
      <c r="AA561" s="1"/>
      <c r="AC561" s="1"/>
      <c r="AD561"/>
    </row>
    <row r="562" spans="23:30" x14ac:dyDescent="0.25">
      <c r="W562" s="1"/>
      <c r="X562" s="1"/>
      <c r="Y562" s="1"/>
      <c r="Z562" s="1"/>
      <c r="AA562" s="1"/>
      <c r="AC562" s="1"/>
      <c r="AD562"/>
    </row>
    <row r="563" spans="23:30" x14ac:dyDescent="0.25">
      <c r="W563" s="1"/>
      <c r="X563" s="1"/>
      <c r="Y563" s="1"/>
      <c r="Z563" s="1"/>
      <c r="AA563" s="1"/>
      <c r="AC563" s="1"/>
      <c r="AD563"/>
    </row>
    <row r="564" spans="23:30" x14ac:dyDescent="0.25">
      <c r="W564" s="1"/>
      <c r="X564" s="1"/>
      <c r="Y564" s="1"/>
      <c r="Z564" s="1"/>
      <c r="AA564" s="1"/>
      <c r="AC564" s="1"/>
      <c r="AD564"/>
    </row>
    <row r="565" spans="23:30" x14ac:dyDescent="0.25">
      <c r="W565" s="1"/>
      <c r="X565" s="1"/>
      <c r="Y565" s="1"/>
      <c r="Z565" s="1"/>
      <c r="AA565" s="1"/>
      <c r="AC565" s="1"/>
      <c r="AD565"/>
    </row>
    <row r="566" spans="23:30" x14ac:dyDescent="0.25">
      <c r="W566" s="1"/>
      <c r="X566" s="1"/>
      <c r="Y566" s="1"/>
      <c r="Z566" s="1"/>
      <c r="AA566" s="1"/>
      <c r="AC566" s="1"/>
      <c r="AD566"/>
    </row>
    <row r="567" spans="23:30" x14ac:dyDescent="0.25">
      <c r="W567" s="1"/>
      <c r="X567" s="1"/>
      <c r="Y567" s="1"/>
      <c r="Z567" s="1"/>
      <c r="AA567" s="1"/>
      <c r="AC567" s="1"/>
      <c r="AD567"/>
    </row>
    <row r="568" spans="23:30" x14ac:dyDescent="0.25">
      <c r="W568" s="1"/>
      <c r="X568" s="1"/>
      <c r="Y568" s="1"/>
      <c r="Z568" s="1"/>
      <c r="AA568" s="1"/>
      <c r="AC568" s="1"/>
      <c r="AD568"/>
    </row>
    <row r="569" spans="23:30" x14ac:dyDescent="0.25">
      <c r="W569" s="1"/>
      <c r="X569" s="1"/>
      <c r="Y569" s="1"/>
      <c r="Z569" s="1"/>
      <c r="AA569" s="1"/>
      <c r="AC569" s="1"/>
      <c r="AD569"/>
    </row>
    <row r="570" spans="23:30" x14ac:dyDescent="0.25">
      <c r="W570" s="1"/>
      <c r="X570" s="1"/>
      <c r="Y570" s="1"/>
      <c r="Z570" s="1"/>
      <c r="AA570" s="1"/>
      <c r="AC570" s="1"/>
      <c r="AD570"/>
    </row>
    <row r="571" spans="23:30" x14ac:dyDescent="0.25">
      <c r="W571" s="1"/>
      <c r="X571" s="1"/>
      <c r="Y571" s="1"/>
      <c r="Z571" s="1"/>
      <c r="AA571" s="1"/>
      <c r="AC571" s="1"/>
      <c r="AD571"/>
    </row>
    <row r="572" spans="23:30" x14ac:dyDescent="0.25">
      <c r="W572" s="1"/>
      <c r="X572" s="1"/>
      <c r="Y572" s="1"/>
      <c r="Z572" s="1"/>
      <c r="AA572" s="1"/>
      <c r="AC572" s="1"/>
      <c r="AD572"/>
    </row>
    <row r="573" spans="23:30" x14ac:dyDescent="0.25">
      <c r="W573" s="1"/>
      <c r="X573" s="1"/>
      <c r="Y573" s="1"/>
      <c r="Z573" s="1"/>
      <c r="AA573" s="1"/>
      <c r="AC573" s="1"/>
      <c r="AD573"/>
    </row>
    <row r="574" spans="23:30" x14ac:dyDescent="0.25">
      <c r="W574" s="1"/>
      <c r="X574" s="1"/>
      <c r="Y574" s="1"/>
      <c r="Z574" s="1"/>
      <c r="AA574" s="1"/>
      <c r="AC574" s="1"/>
      <c r="AD574"/>
    </row>
    <row r="575" spans="23:30" x14ac:dyDescent="0.25">
      <c r="W575" s="1"/>
      <c r="X575" s="1"/>
      <c r="Y575" s="1"/>
      <c r="Z575" s="1"/>
      <c r="AA575" s="1"/>
      <c r="AC575" s="1"/>
      <c r="AD575"/>
    </row>
    <row r="576" spans="23:30" x14ac:dyDescent="0.25">
      <c r="W576" s="1"/>
      <c r="X576" s="1"/>
      <c r="Y576" s="1"/>
      <c r="Z576" s="1"/>
      <c r="AA576" s="1"/>
      <c r="AC576" s="1"/>
      <c r="AD576"/>
    </row>
    <row r="577" spans="23:30" x14ac:dyDescent="0.25">
      <c r="W577" s="1"/>
      <c r="X577" s="1"/>
      <c r="Y577" s="1"/>
      <c r="Z577" s="1"/>
      <c r="AA577" s="1"/>
      <c r="AC577" s="1"/>
      <c r="AD577"/>
    </row>
    <row r="578" spans="23:30" x14ac:dyDescent="0.25">
      <c r="W578" s="1"/>
      <c r="X578" s="1"/>
      <c r="Y578" s="1"/>
      <c r="Z578" s="1"/>
      <c r="AA578" s="1"/>
      <c r="AC578" s="1"/>
      <c r="AD578"/>
    </row>
    <row r="579" spans="23:30" x14ac:dyDescent="0.25">
      <c r="W579" s="1"/>
      <c r="X579" s="1"/>
      <c r="Y579" s="1"/>
      <c r="Z579" s="1"/>
      <c r="AA579" s="1"/>
      <c r="AC579" s="1"/>
      <c r="AD579"/>
    </row>
    <row r="580" spans="23:30" x14ac:dyDescent="0.25">
      <c r="W580" s="1"/>
      <c r="X580" s="1"/>
      <c r="Y580" s="1"/>
      <c r="Z580" s="1"/>
      <c r="AA580" s="1"/>
      <c r="AC580" s="1"/>
      <c r="AD580"/>
    </row>
    <row r="581" spans="23:30" x14ac:dyDescent="0.25">
      <c r="W581" s="1"/>
      <c r="X581" s="1"/>
      <c r="Y581" s="1"/>
      <c r="Z581" s="1"/>
      <c r="AA581" s="1"/>
      <c r="AC581" s="1"/>
      <c r="AD581"/>
    </row>
    <row r="582" spans="23:30" x14ac:dyDescent="0.25">
      <c r="W582" s="1"/>
      <c r="X582" s="1"/>
      <c r="Y582" s="1"/>
      <c r="Z582" s="1"/>
      <c r="AA582" s="1"/>
      <c r="AC582" s="1"/>
      <c r="AD582"/>
    </row>
  </sheetData>
  <mergeCells count="27">
    <mergeCell ref="L3:W3"/>
    <mergeCell ref="AJ3:AL3"/>
    <mergeCell ref="C31:F32"/>
    <mergeCell ref="L31:W31"/>
    <mergeCell ref="AA31:AC31"/>
    <mergeCell ref="AD31:AF31"/>
    <mergeCell ref="AG31:AI31"/>
    <mergeCell ref="D16:D18"/>
    <mergeCell ref="E16:E18"/>
    <mergeCell ref="AJ31:AL31"/>
    <mergeCell ref="AH2:AI2"/>
    <mergeCell ref="X3:Z3"/>
    <mergeCell ref="AA3:AC3"/>
    <mergeCell ref="AD3:AF3"/>
    <mergeCell ref="AG3:AI3"/>
    <mergeCell ref="A6:A8"/>
    <mergeCell ref="C6:C8"/>
    <mergeCell ref="D6:D8"/>
    <mergeCell ref="E6:E8"/>
    <mergeCell ref="F6:F7"/>
    <mergeCell ref="C37:D37"/>
    <mergeCell ref="F16:F18"/>
    <mergeCell ref="C33:F33"/>
    <mergeCell ref="C34:F34"/>
    <mergeCell ref="C35:F35"/>
    <mergeCell ref="C36:F36"/>
    <mergeCell ref="C16:C1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5"/>
  <sheetViews>
    <sheetView topLeftCell="D14" zoomScale="51" zoomScaleNormal="51" workbookViewId="0">
      <selection activeCell="H15" sqref="H15"/>
    </sheetView>
  </sheetViews>
  <sheetFormatPr defaultRowHeight="18.75" x14ac:dyDescent="0.3"/>
  <cols>
    <col min="1" max="1" width="4.28515625" style="12" customWidth="1"/>
    <col min="2" max="2" width="6.28515625" style="12" customWidth="1"/>
    <col min="3" max="3" width="27.140625" style="12" customWidth="1"/>
    <col min="4" max="4" width="12.140625" style="12" customWidth="1"/>
    <col min="5" max="5" width="55.7109375" style="12" customWidth="1"/>
    <col min="6" max="6" width="14.42578125" style="12" customWidth="1"/>
    <col min="7" max="7" width="20" style="12" hidden="1" customWidth="1"/>
    <col min="8" max="8" width="19.42578125" style="12" customWidth="1"/>
    <col min="9" max="9" width="22.85546875" style="12" customWidth="1"/>
    <col min="10" max="10" width="17.85546875" style="12" hidden="1" customWidth="1"/>
    <col min="11" max="11" width="16.5703125" style="12" customWidth="1"/>
    <col min="12" max="12" width="14.42578125" style="12" customWidth="1"/>
    <col min="13" max="13" width="172.5703125" style="12" customWidth="1"/>
    <col min="14" max="14" width="3.7109375" style="12" customWidth="1"/>
    <col min="15" max="15" width="6.7109375" style="12" customWidth="1"/>
    <col min="16" max="16" width="4.42578125" style="12" customWidth="1"/>
    <col min="17" max="17" width="3.7109375" style="12" customWidth="1"/>
    <col min="18" max="18" width="6.7109375" style="12" customWidth="1"/>
    <col min="19" max="19" width="4.42578125" style="12" customWidth="1"/>
    <col min="20" max="20" width="3.7109375" style="12" customWidth="1"/>
    <col min="21" max="29" width="9.140625" style="12"/>
    <col min="30" max="70" width="9.140625" style="13"/>
    <col min="71" max="248" width="9.140625" style="12"/>
    <col min="249" max="249" width="4.28515625" style="12" customWidth="1"/>
    <col min="250" max="250" width="9.140625" style="12"/>
    <col min="251" max="251" width="24.5703125" style="12" customWidth="1"/>
    <col min="252" max="252" width="14.140625" style="12" customWidth="1"/>
    <col min="253" max="253" width="15.7109375" style="12" customWidth="1"/>
    <col min="254" max="254" width="14.140625" style="12" customWidth="1"/>
    <col min="255" max="255" width="11.85546875" style="12" customWidth="1"/>
    <col min="256" max="256" width="14" style="12" customWidth="1"/>
    <col min="257" max="257" width="19.140625" style="12" customWidth="1"/>
    <col min="258" max="258" width="13" style="12" customWidth="1"/>
    <col min="259" max="259" width="11.28515625" style="12" customWidth="1"/>
    <col min="260" max="260" width="16.42578125" style="12" customWidth="1"/>
    <col min="261" max="261" width="48.7109375" style="12" customWidth="1"/>
    <col min="262" max="262" width="7.42578125" style="12" customWidth="1"/>
    <col min="263" max="263" width="9.85546875" style="12" customWidth="1"/>
    <col min="264" max="264" width="8.28515625" style="12" customWidth="1"/>
    <col min="265" max="265" width="4.42578125" style="12" customWidth="1"/>
    <col min="266" max="266" width="3.7109375" style="12" customWidth="1"/>
    <col min="267" max="267" width="6.7109375" style="12" customWidth="1"/>
    <col min="268" max="268" width="4.42578125" style="12" customWidth="1"/>
    <col min="269" max="269" width="3.7109375" style="12" customWidth="1"/>
    <col min="270" max="270" width="6.7109375" style="12" customWidth="1"/>
    <col min="271" max="271" width="4.42578125" style="12" customWidth="1"/>
    <col min="272" max="272" width="3.7109375" style="12" customWidth="1"/>
    <col min="273" max="273" width="6.7109375" style="12" customWidth="1"/>
    <col min="274" max="274" width="4.42578125" style="12" customWidth="1"/>
    <col min="275" max="275" width="3.7109375" style="12" customWidth="1"/>
    <col min="276" max="276" width="6.7109375" style="12" customWidth="1"/>
    <col min="277" max="504" width="9.140625" style="12"/>
    <col min="505" max="505" width="4.28515625" style="12" customWidth="1"/>
    <col min="506" max="506" width="9.140625" style="12"/>
    <col min="507" max="507" width="24.5703125" style="12" customWidth="1"/>
    <col min="508" max="508" width="14.140625" style="12" customWidth="1"/>
    <col min="509" max="509" width="15.7109375" style="12" customWidth="1"/>
    <col min="510" max="510" width="14.140625" style="12" customWidth="1"/>
    <col min="511" max="511" width="11.85546875" style="12" customWidth="1"/>
    <col min="512" max="512" width="14" style="12" customWidth="1"/>
    <col min="513" max="513" width="19.140625" style="12" customWidth="1"/>
    <col min="514" max="514" width="13" style="12" customWidth="1"/>
    <col min="515" max="515" width="11.28515625" style="12" customWidth="1"/>
    <col min="516" max="516" width="16.42578125" style="12" customWidth="1"/>
    <col min="517" max="517" width="48.7109375" style="12" customWidth="1"/>
    <col min="518" max="518" width="7.42578125" style="12" customWidth="1"/>
    <col min="519" max="519" width="9.85546875" style="12" customWidth="1"/>
    <col min="520" max="520" width="8.28515625" style="12" customWidth="1"/>
    <col min="521" max="521" width="4.42578125" style="12" customWidth="1"/>
    <col min="522" max="522" width="3.7109375" style="12" customWidth="1"/>
    <col min="523" max="523" width="6.7109375" style="12" customWidth="1"/>
    <col min="524" max="524" width="4.42578125" style="12" customWidth="1"/>
    <col min="525" max="525" width="3.7109375" style="12" customWidth="1"/>
    <col min="526" max="526" width="6.7109375" style="12" customWidth="1"/>
    <col min="527" max="527" width="4.42578125" style="12" customWidth="1"/>
    <col min="528" max="528" width="3.7109375" style="12" customWidth="1"/>
    <col min="529" max="529" width="6.7109375" style="12" customWidth="1"/>
    <col min="530" max="530" width="4.42578125" style="12" customWidth="1"/>
    <col min="531" max="531" width="3.7109375" style="12" customWidth="1"/>
    <col min="532" max="532" width="6.7109375" style="12" customWidth="1"/>
    <col min="533" max="760" width="9.140625" style="12"/>
    <col min="761" max="761" width="4.28515625" style="12" customWidth="1"/>
    <col min="762" max="762" width="9.140625" style="12"/>
    <col min="763" max="763" width="24.5703125" style="12" customWidth="1"/>
    <col min="764" max="764" width="14.140625" style="12" customWidth="1"/>
    <col min="765" max="765" width="15.7109375" style="12" customWidth="1"/>
    <col min="766" max="766" width="14.140625" style="12" customWidth="1"/>
    <col min="767" max="767" width="11.85546875" style="12" customWidth="1"/>
    <col min="768" max="768" width="14" style="12" customWidth="1"/>
    <col min="769" max="769" width="19.140625" style="12" customWidth="1"/>
    <col min="770" max="770" width="13" style="12" customWidth="1"/>
    <col min="771" max="771" width="11.28515625" style="12" customWidth="1"/>
    <col min="772" max="772" width="16.42578125" style="12" customWidth="1"/>
    <col min="773" max="773" width="48.7109375" style="12" customWidth="1"/>
    <col min="774" max="774" width="7.42578125" style="12" customWidth="1"/>
    <col min="775" max="775" width="9.85546875" style="12" customWidth="1"/>
    <col min="776" max="776" width="8.28515625" style="12" customWidth="1"/>
    <col min="777" max="777" width="4.42578125" style="12" customWidth="1"/>
    <col min="778" max="778" width="3.7109375" style="12" customWidth="1"/>
    <col min="779" max="779" width="6.7109375" style="12" customWidth="1"/>
    <col min="780" max="780" width="4.42578125" style="12" customWidth="1"/>
    <col min="781" max="781" width="3.7109375" style="12" customWidth="1"/>
    <col min="782" max="782" width="6.7109375" style="12" customWidth="1"/>
    <col min="783" max="783" width="4.42578125" style="12" customWidth="1"/>
    <col min="784" max="784" width="3.7109375" style="12" customWidth="1"/>
    <col min="785" max="785" width="6.7109375" style="12" customWidth="1"/>
    <col min="786" max="786" width="4.42578125" style="12" customWidth="1"/>
    <col min="787" max="787" width="3.7109375" style="12" customWidth="1"/>
    <col min="788" max="788" width="6.7109375" style="12" customWidth="1"/>
    <col min="789" max="1016" width="9.140625" style="12"/>
    <col min="1017" max="1017" width="4.28515625" style="12" customWidth="1"/>
    <col min="1018" max="1018" width="9.140625" style="12"/>
    <col min="1019" max="1019" width="24.5703125" style="12" customWidth="1"/>
    <col min="1020" max="1020" width="14.140625" style="12" customWidth="1"/>
    <col min="1021" max="1021" width="15.7109375" style="12" customWidth="1"/>
    <col min="1022" max="1022" width="14.140625" style="12" customWidth="1"/>
    <col min="1023" max="1023" width="11.85546875" style="12" customWidth="1"/>
    <col min="1024" max="1024" width="14" style="12" customWidth="1"/>
    <col min="1025" max="1025" width="19.140625" style="12" customWidth="1"/>
    <col min="1026" max="1026" width="13" style="12" customWidth="1"/>
    <col min="1027" max="1027" width="11.28515625" style="12" customWidth="1"/>
    <col min="1028" max="1028" width="16.42578125" style="12" customWidth="1"/>
    <col min="1029" max="1029" width="48.7109375" style="12" customWidth="1"/>
    <col min="1030" max="1030" width="7.42578125" style="12" customWidth="1"/>
    <col min="1031" max="1031" width="9.85546875" style="12" customWidth="1"/>
    <col min="1032" max="1032" width="8.28515625" style="12" customWidth="1"/>
    <col min="1033" max="1033" width="4.42578125" style="12" customWidth="1"/>
    <col min="1034" max="1034" width="3.7109375" style="12" customWidth="1"/>
    <col min="1035" max="1035" width="6.7109375" style="12" customWidth="1"/>
    <col min="1036" max="1036" width="4.42578125" style="12" customWidth="1"/>
    <col min="1037" max="1037" width="3.7109375" style="12" customWidth="1"/>
    <col min="1038" max="1038" width="6.7109375" style="12" customWidth="1"/>
    <col min="1039" max="1039" width="4.42578125" style="12" customWidth="1"/>
    <col min="1040" max="1040" width="3.7109375" style="12" customWidth="1"/>
    <col min="1041" max="1041" width="6.7109375" style="12" customWidth="1"/>
    <col min="1042" max="1042" width="4.42578125" style="12" customWidth="1"/>
    <col min="1043" max="1043" width="3.7109375" style="12" customWidth="1"/>
    <col min="1044" max="1044" width="6.7109375" style="12" customWidth="1"/>
    <col min="1045" max="1272" width="9.140625" style="12"/>
    <col min="1273" max="1273" width="4.28515625" style="12" customWidth="1"/>
    <col min="1274" max="1274" width="9.140625" style="12"/>
    <col min="1275" max="1275" width="24.5703125" style="12" customWidth="1"/>
    <col min="1276" max="1276" width="14.140625" style="12" customWidth="1"/>
    <col min="1277" max="1277" width="15.7109375" style="12" customWidth="1"/>
    <col min="1278" max="1278" width="14.140625" style="12" customWidth="1"/>
    <col min="1279" max="1279" width="11.85546875" style="12" customWidth="1"/>
    <col min="1280" max="1280" width="14" style="12" customWidth="1"/>
    <col min="1281" max="1281" width="19.140625" style="12" customWidth="1"/>
    <col min="1282" max="1282" width="13" style="12" customWidth="1"/>
    <col min="1283" max="1283" width="11.28515625" style="12" customWidth="1"/>
    <col min="1284" max="1284" width="16.42578125" style="12" customWidth="1"/>
    <col min="1285" max="1285" width="48.7109375" style="12" customWidth="1"/>
    <col min="1286" max="1286" width="7.42578125" style="12" customWidth="1"/>
    <col min="1287" max="1287" width="9.85546875" style="12" customWidth="1"/>
    <col min="1288" max="1288" width="8.28515625" style="12" customWidth="1"/>
    <col min="1289" max="1289" width="4.42578125" style="12" customWidth="1"/>
    <col min="1290" max="1290" width="3.7109375" style="12" customWidth="1"/>
    <col min="1291" max="1291" width="6.7109375" style="12" customWidth="1"/>
    <col min="1292" max="1292" width="4.42578125" style="12" customWidth="1"/>
    <col min="1293" max="1293" width="3.7109375" style="12" customWidth="1"/>
    <col min="1294" max="1294" width="6.7109375" style="12" customWidth="1"/>
    <col min="1295" max="1295" width="4.42578125" style="12" customWidth="1"/>
    <col min="1296" max="1296" width="3.7109375" style="12" customWidth="1"/>
    <col min="1297" max="1297" width="6.7109375" style="12" customWidth="1"/>
    <col min="1298" max="1298" width="4.42578125" style="12" customWidth="1"/>
    <col min="1299" max="1299" width="3.7109375" style="12" customWidth="1"/>
    <col min="1300" max="1300" width="6.7109375" style="12" customWidth="1"/>
    <col min="1301" max="1528" width="9.140625" style="12"/>
    <col min="1529" max="1529" width="4.28515625" style="12" customWidth="1"/>
    <col min="1530" max="1530" width="9.140625" style="12"/>
    <col min="1531" max="1531" width="24.5703125" style="12" customWidth="1"/>
    <col min="1532" max="1532" width="14.140625" style="12" customWidth="1"/>
    <col min="1533" max="1533" width="15.7109375" style="12" customWidth="1"/>
    <col min="1534" max="1534" width="14.140625" style="12" customWidth="1"/>
    <col min="1535" max="1535" width="11.85546875" style="12" customWidth="1"/>
    <col min="1536" max="1536" width="14" style="12" customWidth="1"/>
    <col min="1537" max="1537" width="19.140625" style="12" customWidth="1"/>
    <col min="1538" max="1538" width="13" style="12" customWidth="1"/>
    <col min="1539" max="1539" width="11.28515625" style="12" customWidth="1"/>
    <col min="1540" max="1540" width="16.42578125" style="12" customWidth="1"/>
    <col min="1541" max="1541" width="48.7109375" style="12" customWidth="1"/>
    <col min="1542" max="1542" width="7.42578125" style="12" customWidth="1"/>
    <col min="1543" max="1543" width="9.85546875" style="12" customWidth="1"/>
    <col min="1544" max="1544" width="8.28515625" style="12" customWidth="1"/>
    <col min="1545" max="1545" width="4.42578125" style="12" customWidth="1"/>
    <col min="1546" max="1546" width="3.7109375" style="12" customWidth="1"/>
    <col min="1547" max="1547" width="6.7109375" style="12" customWidth="1"/>
    <col min="1548" max="1548" width="4.42578125" style="12" customWidth="1"/>
    <col min="1549" max="1549" width="3.7109375" style="12" customWidth="1"/>
    <col min="1550" max="1550" width="6.7109375" style="12" customWidth="1"/>
    <col min="1551" max="1551" width="4.42578125" style="12" customWidth="1"/>
    <col min="1552" max="1552" width="3.7109375" style="12" customWidth="1"/>
    <col min="1553" max="1553" width="6.7109375" style="12" customWidth="1"/>
    <col min="1554" max="1554" width="4.42578125" style="12" customWidth="1"/>
    <col min="1555" max="1555" width="3.7109375" style="12" customWidth="1"/>
    <col min="1556" max="1556" width="6.7109375" style="12" customWidth="1"/>
    <col min="1557" max="1784" width="9.140625" style="12"/>
    <col min="1785" max="1785" width="4.28515625" style="12" customWidth="1"/>
    <col min="1786" max="1786" width="9.140625" style="12"/>
    <col min="1787" max="1787" width="24.5703125" style="12" customWidth="1"/>
    <col min="1788" max="1788" width="14.140625" style="12" customWidth="1"/>
    <col min="1789" max="1789" width="15.7109375" style="12" customWidth="1"/>
    <col min="1790" max="1790" width="14.140625" style="12" customWidth="1"/>
    <col min="1791" max="1791" width="11.85546875" style="12" customWidth="1"/>
    <col min="1792" max="1792" width="14" style="12" customWidth="1"/>
    <col min="1793" max="1793" width="19.140625" style="12" customWidth="1"/>
    <col min="1794" max="1794" width="13" style="12" customWidth="1"/>
    <col min="1795" max="1795" width="11.28515625" style="12" customWidth="1"/>
    <col min="1796" max="1796" width="16.42578125" style="12" customWidth="1"/>
    <col min="1797" max="1797" width="48.7109375" style="12" customWidth="1"/>
    <col min="1798" max="1798" width="7.42578125" style="12" customWidth="1"/>
    <col min="1799" max="1799" width="9.85546875" style="12" customWidth="1"/>
    <col min="1800" max="1800" width="8.28515625" style="12" customWidth="1"/>
    <col min="1801" max="1801" width="4.42578125" style="12" customWidth="1"/>
    <col min="1802" max="1802" width="3.7109375" style="12" customWidth="1"/>
    <col min="1803" max="1803" width="6.7109375" style="12" customWidth="1"/>
    <col min="1804" max="1804" width="4.42578125" style="12" customWidth="1"/>
    <col min="1805" max="1805" width="3.7109375" style="12" customWidth="1"/>
    <col min="1806" max="1806" width="6.7109375" style="12" customWidth="1"/>
    <col min="1807" max="1807" width="4.42578125" style="12" customWidth="1"/>
    <col min="1808" max="1808" width="3.7109375" style="12" customWidth="1"/>
    <col min="1809" max="1809" width="6.7109375" style="12" customWidth="1"/>
    <col min="1810" max="1810" width="4.42578125" style="12" customWidth="1"/>
    <col min="1811" max="1811" width="3.7109375" style="12" customWidth="1"/>
    <col min="1812" max="1812" width="6.7109375" style="12" customWidth="1"/>
    <col min="1813" max="2040" width="9.140625" style="12"/>
    <col min="2041" max="2041" width="4.28515625" style="12" customWidth="1"/>
    <col min="2042" max="2042" width="9.140625" style="12"/>
    <col min="2043" max="2043" width="24.5703125" style="12" customWidth="1"/>
    <col min="2044" max="2044" width="14.140625" style="12" customWidth="1"/>
    <col min="2045" max="2045" width="15.7109375" style="12" customWidth="1"/>
    <col min="2046" max="2046" width="14.140625" style="12" customWidth="1"/>
    <col min="2047" max="2047" width="11.85546875" style="12" customWidth="1"/>
    <col min="2048" max="2048" width="14" style="12" customWidth="1"/>
    <col min="2049" max="2049" width="19.140625" style="12" customWidth="1"/>
    <col min="2050" max="2050" width="13" style="12" customWidth="1"/>
    <col min="2051" max="2051" width="11.28515625" style="12" customWidth="1"/>
    <col min="2052" max="2052" width="16.42578125" style="12" customWidth="1"/>
    <col min="2053" max="2053" width="48.7109375" style="12" customWidth="1"/>
    <col min="2054" max="2054" width="7.42578125" style="12" customWidth="1"/>
    <col min="2055" max="2055" width="9.85546875" style="12" customWidth="1"/>
    <col min="2056" max="2056" width="8.28515625" style="12" customWidth="1"/>
    <col min="2057" max="2057" width="4.42578125" style="12" customWidth="1"/>
    <col min="2058" max="2058" width="3.7109375" style="12" customWidth="1"/>
    <col min="2059" max="2059" width="6.7109375" style="12" customWidth="1"/>
    <col min="2060" max="2060" width="4.42578125" style="12" customWidth="1"/>
    <col min="2061" max="2061" width="3.7109375" style="12" customWidth="1"/>
    <col min="2062" max="2062" width="6.7109375" style="12" customWidth="1"/>
    <col min="2063" max="2063" width="4.42578125" style="12" customWidth="1"/>
    <col min="2064" max="2064" width="3.7109375" style="12" customWidth="1"/>
    <col min="2065" max="2065" width="6.7109375" style="12" customWidth="1"/>
    <col min="2066" max="2066" width="4.42578125" style="12" customWidth="1"/>
    <col min="2067" max="2067" width="3.7109375" style="12" customWidth="1"/>
    <col min="2068" max="2068" width="6.7109375" style="12" customWidth="1"/>
    <col min="2069" max="2296" width="9.140625" style="12"/>
    <col min="2297" max="2297" width="4.28515625" style="12" customWidth="1"/>
    <col min="2298" max="2298" width="9.140625" style="12"/>
    <col min="2299" max="2299" width="24.5703125" style="12" customWidth="1"/>
    <col min="2300" max="2300" width="14.140625" style="12" customWidth="1"/>
    <col min="2301" max="2301" width="15.7109375" style="12" customWidth="1"/>
    <col min="2302" max="2302" width="14.140625" style="12" customWidth="1"/>
    <col min="2303" max="2303" width="11.85546875" style="12" customWidth="1"/>
    <col min="2304" max="2304" width="14" style="12" customWidth="1"/>
    <col min="2305" max="2305" width="19.140625" style="12" customWidth="1"/>
    <col min="2306" max="2306" width="13" style="12" customWidth="1"/>
    <col min="2307" max="2307" width="11.28515625" style="12" customWidth="1"/>
    <col min="2308" max="2308" width="16.42578125" style="12" customWidth="1"/>
    <col min="2309" max="2309" width="48.7109375" style="12" customWidth="1"/>
    <col min="2310" max="2310" width="7.42578125" style="12" customWidth="1"/>
    <col min="2311" max="2311" width="9.85546875" style="12" customWidth="1"/>
    <col min="2312" max="2312" width="8.28515625" style="12" customWidth="1"/>
    <col min="2313" max="2313" width="4.42578125" style="12" customWidth="1"/>
    <col min="2314" max="2314" width="3.7109375" style="12" customWidth="1"/>
    <col min="2315" max="2315" width="6.7109375" style="12" customWidth="1"/>
    <col min="2316" max="2316" width="4.42578125" style="12" customWidth="1"/>
    <col min="2317" max="2317" width="3.7109375" style="12" customWidth="1"/>
    <col min="2318" max="2318" width="6.7109375" style="12" customWidth="1"/>
    <col min="2319" max="2319" width="4.42578125" style="12" customWidth="1"/>
    <col min="2320" max="2320" width="3.7109375" style="12" customWidth="1"/>
    <col min="2321" max="2321" width="6.7109375" style="12" customWidth="1"/>
    <col min="2322" max="2322" width="4.42578125" style="12" customWidth="1"/>
    <col min="2323" max="2323" width="3.7109375" style="12" customWidth="1"/>
    <col min="2324" max="2324" width="6.7109375" style="12" customWidth="1"/>
    <col min="2325" max="2552" width="9.140625" style="12"/>
    <col min="2553" max="2553" width="4.28515625" style="12" customWidth="1"/>
    <col min="2554" max="2554" width="9.140625" style="12"/>
    <col min="2555" max="2555" width="24.5703125" style="12" customWidth="1"/>
    <col min="2556" max="2556" width="14.140625" style="12" customWidth="1"/>
    <col min="2557" max="2557" width="15.7109375" style="12" customWidth="1"/>
    <col min="2558" max="2558" width="14.140625" style="12" customWidth="1"/>
    <col min="2559" max="2559" width="11.85546875" style="12" customWidth="1"/>
    <col min="2560" max="2560" width="14" style="12" customWidth="1"/>
    <col min="2561" max="2561" width="19.140625" style="12" customWidth="1"/>
    <col min="2562" max="2562" width="13" style="12" customWidth="1"/>
    <col min="2563" max="2563" width="11.28515625" style="12" customWidth="1"/>
    <col min="2564" max="2564" width="16.42578125" style="12" customWidth="1"/>
    <col min="2565" max="2565" width="48.7109375" style="12" customWidth="1"/>
    <col min="2566" max="2566" width="7.42578125" style="12" customWidth="1"/>
    <col min="2567" max="2567" width="9.85546875" style="12" customWidth="1"/>
    <col min="2568" max="2568" width="8.28515625" style="12" customWidth="1"/>
    <col min="2569" max="2569" width="4.42578125" style="12" customWidth="1"/>
    <col min="2570" max="2570" width="3.7109375" style="12" customWidth="1"/>
    <col min="2571" max="2571" width="6.7109375" style="12" customWidth="1"/>
    <col min="2572" max="2572" width="4.42578125" style="12" customWidth="1"/>
    <col min="2573" max="2573" width="3.7109375" style="12" customWidth="1"/>
    <col min="2574" max="2574" width="6.7109375" style="12" customWidth="1"/>
    <col min="2575" max="2575" width="4.42578125" style="12" customWidth="1"/>
    <col min="2576" max="2576" width="3.7109375" style="12" customWidth="1"/>
    <col min="2577" max="2577" width="6.7109375" style="12" customWidth="1"/>
    <col min="2578" max="2578" width="4.42578125" style="12" customWidth="1"/>
    <col min="2579" max="2579" width="3.7109375" style="12" customWidth="1"/>
    <col min="2580" max="2580" width="6.7109375" style="12" customWidth="1"/>
    <col min="2581" max="2808" width="9.140625" style="12"/>
    <col min="2809" max="2809" width="4.28515625" style="12" customWidth="1"/>
    <col min="2810" max="2810" width="9.140625" style="12"/>
    <col min="2811" max="2811" width="24.5703125" style="12" customWidth="1"/>
    <col min="2812" max="2812" width="14.140625" style="12" customWidth="1"/>
    <col min="2813" max="2813" width="15.7109375" style="12" customWidth="1"/>
    <col min="2814" max="2814" width="14.140625" style="12" customWidth="1"/>
    <col min="2815" max="2815" width="11.85546875" style="12" customWidth="1"/>
    <col min="2816" max="2816" width="14" style="12" customWidth="1"/>
    <col min="2817" max="2817" width="19.140625" style="12" customWidth="1"/>
    <col min="2818" max="2818" width="13" style="12" customWidth="1"/>
    <col min="2819" max="2819" width="11.28515625" style="12" customWidth="1"/>
    <col min="2820" max="2820" width="16.42578125" style="12" customWidth="1"/>
    <col min="2821" max="2821" width="48.7109375" style="12" customWidth="1"/>
    <col min="2822" max="2822" width="7.42578125" style="12" customWidth="1"/>
    <col min="2823" max="2823" width="9.85546875" style="12" customWidth="1"/>
    <col min="2824" max="2824" width="8.28515625" style="12" customWidth="1"/>
    <col min="2825" max="2825" width="4.42578125" style="12" customWidth="1"/>
    <col min="2826" max="2826" width="3.7109375" style="12" customWidth="1"/>
    <col min="2827" max="2827" width="6.7109375" style="12" customWidth="1"/>
    <col min="2828" max="2828" width="4.42578125" style="12" customWidth="1"/>
    <col min="2829" max="2829" width="3.7109375" style="12" customWidth="1"/>
    <col min="2830" max="2830" width="6.7109375" style="12" customWidth="1"/>
    <col min="2831" max="2831" width="4.42578125" style="12" customWidth="1"/>
    <col min="2832" max="2832" width="3.7109375" style="12" customWidth="1"/>
    <col min="2833" max="2833" width="6.7109375" style="12" customWidth="1"/>
    <col min="2834" max="2834" width="4.42578125" style="12" customWidth="1"/>
    <col min="2835" max="2835" width="3.7109375" style="12" customWidth="1"/>
    <col min="2836" max="2836" width="6.7109375" style="12" customWidth="1"/>
    <col min="2837" max="3064" width="9.140625" style="12"/>
    <col min="3065" max="3065" width="4.28515625" style="12" customWidth="1"/>
    <col min="3066" max="3066" width="9.140625" style="12"/>
    <col min="3067" max="3067" width="24.5703125" style="12" customWidth="1"/>
    <col min="3068" max="3068" width="14.140625" style="12" customWidth="1"/>
    <col min="3069" max="3069" width="15.7109375" style="12" customWidth="1"/>
    <col min="3070" max="3070" width="14.140625" style="12" customWidth="1"/>
    <col min="3071" max="3071" width="11.85546875" style="12" customWidth="1"/>
    <col min="3072" max="3072" width="14" style="12" customWidth="1"/>
    <col min="3073" max="3073" width="19.140625" style="12" customWidth="1"/>
    <col min="3074" max="3074" width="13" style="12" customWidth="1"/>
    <col min="3075" max="3075" width="11.28515625" style="12" customWidth="1"/>
    <col min="3076" max="3076" width="16.42578125" style="12" customWidth="1"/>
    <col min="3077" max="3077" width="48.7109375" style="12" customWidth="1"/>
    <col min="3078" max="3078" width="7.42578125" style="12" customWidth="1"/>
    <col min="3079" max="3079" width="9.85546875" style="12" customWidth="1"/>
    <col min="3080" max="3080" width="8.28515625" style="12" customWidth="1"/>
    <col min="3081" max="3081" width="4.42578125" style="12" customWidth="1"/>
    <col min="3082" max="3082" width="3.7109375" style="12" customWidth="1"/>
    <col min="3083" max="3083" width="6.7109375" style="12" customWidth="1"/>
    <col min="3084" max="3084" width="4.42578125" style="12" customWidth="1"/>
    <col min="3085" max="3085" width="3.7109375" style="12" customWidth="1"/>
    <col min="3086" max="3086" width="6.7109375" style="12" customWidth="1"/>
    <col min="3087" max="3087" width="4.42578125" style="12" customWidth="1"/>
    <col min="3088" max="3088" width="3.7109375" style="12" customWidth="1"/>
    <col min="3089" max="3089" width="6.7109375" style="12" customWidth="1"/>
    <col min="3090" max="3090" width="4.42578125" style="12" customWidth="1"/>
    <col min="3091" max="3091" width="3.7109375" style="12" customWidth="1"/>
    <col min="3092" max="3092" width="6.7109375" style="12" customWidth="1"/>
    <col min="3093" max="3320" width="9.140625" style="12"/>
    <col min="3321" max="3321" width="4.28515625" style="12" customWidth="1"/>
    <col min="3322" max="3322" width="9.140625" style="12"/>
    <col min="3323" max="3323" width="24.5703125" style="12" customWidth="1"/>
    <col min="3324" max="3324" width="14.140625" style="12" customWidth="1"/>
    <col min="3325" max="3325" width="15.7109375" style="12" customWidth="1"/>
    <col min="3326" max="3326" width="14.140625" style="12" customWidth="1"/>
    <col min="3327" max="3327" width="11.85546875" style="12" customWidth="1"/>
    <col min="3328" max="3328" width="14" style="12" customWidth="1"/>
    <col min="3329" max="3329" width="19.140625" style="12" customWidth="1"/>
    <col min="3330" max="3330" width="13" style="12" customWidth="1"/>
    <col min="3331" max="3331" width="11.28515625" style="12" customWidth="1"/>
    <col min="3332" max="3332" width="16.42578125" style="12" customWidth="1"/>
    <col min="3333" max="3333" width="48.7109375" style="12" customWidth="1"/>
    <col min="3334" max="3334" width="7.42578125" style="12" customWidth="1"/>
    <col min="3335" max="3335" width="9.85546875" style="12" customWidth="1"/>
    <col min="3336" max="3336" width="8.28515625" style="12" customWidth="1"/>
    <col min="3337" max="3337" width="4.42578125" style="12" customWidth="1"/>
    <col min="3338" max="3338" width="3.7109375" style="12" customWidth="1"/>
    <col min="3339" max="3339" width="6.7109375" style="12" customWidth="1"/>
    <col min="3340" max="3340" width="4.42578125" style="12" customWidth="1"/>
    <col min="3341" max="3341" width="3.7109375" style="12" customWidth="1"/>
    <col min="3342" max="3342" width="6.7109375" style="12" customWidth="1"/>
    <col min="3343" max="3343" width="4.42578125" style="12" customWidth="1"/>
    <col min="3344" max="3344" width="3.7109375" style="12" customWidth="1"/>
    <col min="3345" max="3345" width="6.7109375" style="12" customWidth="1"/>
    <col min="3346" max="3346" width="4.42578125" style="12" customWidth="1"/>
    <col min="3347" max="3347" width="3.7109375" style="12" customWidth="1"/>
    <col min="3348" max="3348" width="6.7109375" style="12" customWidth="1"/>
    <col min="3349" max="3576" width="9.140625" style="12"/>
    <col min="3577" max="3577" width="4.28515625" style="12" customWidth="1"/>
    <col min="3578" max="3578" width="9.140625" style="12"/>
    <col min="3579" max="3579" width="24.5703125" style="12" customWidth="1"/>
    <col min="3580" max="3580" width="14.140625" style="12" customWidth="1"/>
    <col min="3581" max="3581" width="15.7109375" style="12" customWidth="1"/>
    <col min="3582" max="3582" width="14.140625" style="12" customWidth="1"/>
    <col min="3583" max="3583" width="11.85546875" style="12" customWidth="1"/>
    <col min="3584" max="3584" width="14" style="12" customWidth="1"/>
    <col min="3585" max="3585" width="19.140625" style="12" customWidth="1"/>
    <col min="3586" max="3586" width="13" style="12" customWidth="1"/>
    <col min="3587" max="3587" width="11.28515625" style="12" customWidth="1"/>
    <col min="3588" max="3588" width="16.42578125" style="12" customWidth="1"/>
    <col min="3589" max="3589" width="48.7109375" style="12" customWidth="1"/>
    <col min="3590" max="3590" width="7.42578125" style="12" customWidth="1"/>
    <col min="3591" max="3591" width="9.85546875" style="12" customWidth="1"/>
    <col min="3592" max="3592" width="8.28515625" style="12" customWidth="1"/>
    <col min="3593" max="3593" width="4.42578125" style="12" customWidth="1"/>
    <col min="3594" max="3594" width="3.7109375" style="12" customWidth="1"/>
    <col min="3595" max="3595" width="6.7109375" style="12" customWidth="1"/>
    <col min="3596" max="3596" width="4.42578125" style="12" customWidth="1"/>
    <col min="3597" max="3597" width="3.7109375" style="12" customWidth="1"/>
    <col min="3598" max="3598" width="6.7109375" style="12" customWidth="1"/>
    <col min="3599" max="3599" width="4.42578125" style="12" customWidth="1"/>
    <col min="3600" max="3600" width="3.7109375" style="12" customWidth="1"/>
    <col min="3601" max="3601" width="6.7109375" style="12" customWidth="1"/>
    <col min="3602" max="3602" width="4.42578125" style="12" customWidth="1"/>
    <col min="3603" max="3603" width="3.7109375" style="12" customWidth="1"/>
    <col min="3604" max="3604" width="6.7109375" style="12" customWidth="1"/>
    <col min="3605" max="3832" width="9.140625" style="12"/>
    <col min="3833" max="3833" width="4.28515625" style="12" customWidth="1"/>
    <col min="3834" max="3834" width="9.140625" style="12"/>
    <col min="3835" max="3835" width="24.5703125" style="12" customWidth="1"/>
    <col min="3836" max="3836" width="14.140625" style="12" customWidth="1"/>
    <col min="3837" max="3837" width="15.7109375" style="12" customWidth="1"/>
    <col min="3838" max="3838" width="14.140625" style="12" customWidth="1"/>
    <col min="3839" max="3839" width="11.85546875" style="12" customWidth="1"/>
    <col min="3840" max="3840" width="14" style="12" customWidth="1"/>
    <col min="3841" max="3841" width="19.140625" style="12" customWidth="1"/>
    <col min="3842" max="3842" width="13" style="12" customWidth="1"/>
    <col min="3843" max="3843" width="11.28515625" style="12" customWidth="1"/>
    <col min="3844" max="3844" width="16.42578125" style="12" customWidth="1"/>
    <col min="3845" max="3845" width="48.7109375" style="12" customWidth="1"/>
    <col min="3846" max="3846" width="7.42578125" style="12" customWidth="1"/>
    <col min="3847" max="3847" width="9.85546875" style="12" customWidth="1"/>
    <col min="3848" max="3848" width="8.28515625" style="12" customWidth="1"/>
    <col min="3849" max="3849" width="4.42578125" style="12" customWidth="1"/>
    <col min="3850" max="3850" width="3.7109375" style="12" customWidth="1"/>
    <col min="3851" max="3851" width="6.7109375" style="12" customWidth="1"/>
    <col min="3852" max="3852" width="4.42578125" style="12" customWidth="1"/>
    <col min="3853" max="3853" width="3.7109375" style="12" customWidth="1"/>
    <col min="3854" max="3854" width="6.7109375" style="12" customWidth="1"/>
    <col min="3855" max="3855" width="4.42578125" style="12" customWidth="1"/>
    <col min="3856" max="3856" width="3.7109375" style="12" customWidth="1"/>
    <col min="3857" max="3857" width="6.7109375" style="12" customWidth="1"/>
    <col min="3858" max="3858" width="4.42578125" style="12" customWidth="1"/>
    <col min="3859" max="3859" width="3.7109375" style="12" customWidth="1"/>
    <col min="3860" max="3860" width="6.7109375" style="12" customWidth="1"/>
    <col min="3861" max="4088" width="9.140625" style="12"/>
    <col min="4089" max="4089" width="4.28515625" style="12" customWidth="1"/>
    <col min="4090" max="4090" width="9.140625" style="12"/>
    <col min="4091" max="4091" width="24.5703125" style="12" customWidth="1"/>
    <col min="4092" max="4092" width="14.140625" style="12" customWidth="1"/>
    <col min="4093" max="4093" width="15.7109375" style="12" customWidth="1"/>
    <col min="4094" max="4094" width="14.140625" style="12" customWidth="1"/>
    <col min="4095" max="4095" width="11.85546875" style="12" customWidth="1"/>
    <col min="4096" max="4096" width="14" style="12" customWidth="1"/>
    <col min="4097" max="4097" width="19.140625" style="12" customWidth="1"/>
    <col min="4098" max="4098" width="13" style="12" customWidth="1"/>
    <col min="4099" max="4099" width="11.28515625" style="12" customWidth="1"/>
    <col min="4100" max="4100" width="16.42578125" style="12" customWidth="1"/>
    <col min="4101" max="4101" width="48.7109375" style="12" customWidth="1"/>
    <col min="4102" max="4102" width="7.42578125" style="12" customWidth="1"/>
    <col min="4103" max="4103" width="9.85546875" style="12" customWidth="1"/>
    <col min="4104" max="4104" width="8.28515625" style="12" customWidth="1"/>
    <col min="4105" max="4105" width="4.42578125" style="12" customWidth="1"/>
    <col min="4106" max="4106" width="3.7109375" style="12" customWidth="1"/>
    <col min="4107" max="4107" width="6.7109375" style="12" customWidth="1"/>
    <col min="4108" max="4108" width="4.42578125" style="12" customWidth="1"/>
    <col min="4109" max="4109" width="3.7109375" style="12" customWidth="1"/>
    <col min="4110" max="4110" width="6.7109375" style="12" customWidth="1"/>
    <col min="4111" max="4111" width="4.42578125" style="12" customWidth="1"/>
    <col min="4112" max="4112" width="3.7109375" style="12" customWidth="1"/>
    <col min="4113" max="4113" width="6.7109375" style="12" customWidth="1"/>
    <col min="4114" max="4114" width="4.42578125" style="12" customWidth="1"/>
    <col min="4115" max="4115" width="3.7109375" style="12" customWidth="1"/>
    <col min="4116" max="4116" width="6.7109375" style="12" customWidth="1"/>
    <col min="4117" max="4344" width="9.140625" style="12"/>
    <col min="4345" max="4345" width="4.28515625" style="12" customWidth="1"/>
    <col min="4346" max="4346" width="9.140625" style="12"/>
    <col min="4347" max="4347" width="24.5703125" style="12" customWidth="1"/>
    <col min="4348" max="4348" width="14.140625" style="12" customWidth="1"/>
    <col min="4349" max="4349" width="15.7109375" style="12" customWidth="1"/>
    <col min="4350" max="4350" width="14.140625" style="12" customWidth="1"/>
    <col min="4351" max="4351" width="11.85546875" style="12" customWidth="1"/>
    <col min="4352" max="4352" width="14" style="12" customWidth="1"/>
    <col min="4353" max="4353" width="19.140625" style="12" customWidth="1"/>
    <col min="4354" max="4354" width="13" style="12" customWidth="1"/>
    <col min="4355" max="4355" width="11.28515625" style="12" customWidth="1"/>
    <col min="4356" max="4356" width="16.42578125" style="12" customWidth="1"/>
    <col min="4357" max="4357" width="48.7109375" style="12" customWidth="1"/>
    <col min="4358" max="4358" width="7.42578125" style="12" customWidth="1"/>
    <col min="4359" max="4359" width="9.85546875" style="12" customWidth="1"/>
    <col min="4360" max="4360" width="8.28515625" style="12" customWidth="1"/>
    <col min="4361" max="4361" width="4.42578125" style="12" customWidth="1"/>
    <col min="4362" max="4362" width="3.7109375" style="12" customWidth="1"/>
    <col min="4363" max="4363" width="6.7109375" style="12" customWidth="1"/>
    <col min="4364" max="4364" width="4.42578125" style="12" customWidth="1"/>
    <col min="4365" max="4365" width="3.7109375" style="12" customWidth="1"/>
    <col min="4366" max="4366" width="6.7109375" style="12" customWidth="1"/>
    <col min="4367" max="4367" width="4.42578125" style="12" customWidth="1"/>
    <col min="4368" max="4368" width="3.7109375" style="12" customWidth="1"/>
    <col min="4369" max="4369" width="6.7109375" style="12" customWidth="1"/>
    <col min="4370" max="4370" width="4.42578125" style="12" customWidth="1"/>
    <col min="4371" max="4371" width="3.7109375" style="12" customWidth="1"/>
    <col min="4372" max="4372" width="6.7109375" style="12" customWidth="1"/>
    <col min="4373" max="4600" width="9.140625" style="12"/>
    <col min="4601" max="4601" width="4.28515625" style="12" customWidth="1"/>
    <col min="4602" max="4602" width="9.140625" style="12"/>
    <col min="4603" max="4603" width="24.5703125" style="12" customWidth="1"/>
    <col min="4604" max="4604" width="14.140625" style="12" customWidth="1"/>
    <col min="4605" max="4605" width="15.7109375" style="12" customWidth="1"/>
    <col min="4606" max="4606" width="14.140625" style="12" customWidth="1"/>
    <col min="4607" max="4607" width="11.85546875" style="12" customWidth="1"/>
    <col min="4608" max="4608" width="14" style="12" customWidth="1"/>
    <col min="4609" max="4609" width="19.140625" style="12" customWidth="1"/>
    <col min="4610" max="4610" width="13" style="12" customWidth="1"/>
    <col min="4611" max="4611" width="11.28515625" style="12" customWidth="1"/>
    <col min="4612" max="4612" width="16.42578125" style="12" customWidth="1"/>
    <col min="4613" max="4613" width="48.7109375" style="12" customWidth="1"/>
    <col min="4614" max="4614" width="7.42578125" style="12" customWidth="1"/>
    <col min="4615" max="4615" width="9.85546875" style="12" customWidth="1"/>
    <col min="4616" max="4616" width="8.28515625" style="12" customWidth="1"/>
    <col min="4617" max="4617" width="4.42578125" style="12" customWidth="1"/>
    <col min="4618" max="4618" width="3.7109375" style="12" customWidth="1"/>
    <col min="4619" max="4619" width="6.7109375" style="12" customWidth="1"/>
    <col min="4620" max="4620" width="4.42578125" style="12" customWidth="1"/>
    <col min="4621" max="4621" width="3.7109375" style="12" customWidth="1"/>
    <col min="4622" max="4622" width="6.7109375" style="12" customWidth="1"/>
    <col min="4623" max="4623" width="4.42578125" style="12" customWidth="1"/>
    <col min="4624" max="4624" width="3.7109375" style="12" customWidth="1"/>
    <col min="4625" max="4625" width="6.7109375" style="12" customWidth="1"/>
    <col min="4626" max="4626" width="4.42578125" style="12" customWidth="1"/>
    <col min="4627" max="4627" width="3.7109375" style="12" customWidth="1"/>
    <col min="4628" max="4628" width="6.7109375" style="12" customWidth="1"/>
    <col min="4629" max="4856" width="9.140625" style="12"/>
    <col min="4857" max="4857" width="4.28515625" style="12" customWidth="1"/>
    <col min="4858" max="4858" width="9.140625" style="12"/>
    <col min="4859" max="4859" width="24.5703125" style="12" customWidth="1"/>
    <col min="4860" max="4860" width="14.140625" style="12" customWidth="1"/>
    <col min="4861" max="4861" width="15.7109375" style="12" customWidth="1"/>
    <col min="4862" max="4862" width="14.140625" style="12" customWidth="1"/>
    <col min="4863" max="4863" width="11.85546875" style="12" customWidth="1"/>
    <col min="4864" max="4864" width="14" style="12" customWidth="1"/>
    <col min="4865" max="4865" width="19.140625" style="12" customWidth="1"/>
    <col min="4866" max="4866" width="13" style="12" customWidth="1"/>
    <col min="4867" max="4867" width="11.28515625" style="12" customWidth="1"/>
    <col min="4868" max="4868" width="16.42578125" style="12" customWidth="1"/>
    <col min="4869" max="4869" width="48.7109375" style="12" customWidth="1"/>
    <col min="4870" max="4870" width="7.42578125" style="12" customWidth="1"/>
    <col min="4871" max="4871" width="9.85546875" style="12" customWidth="1"/>
    <col min="4872" max="4872" width="8.28515625" style="12" customWidth="1"/>
    <col min="4873" max="4873" width="4.42578125" style="12" customWidth="1"/>
    <col min="4874" max="4874" width="3.7109375" style="12" customWidth="1"/>
    <col min="4875" max="4875" width="6.7109375" style="12" customWidth="1"/>
    <col min="4876" max="4876" width="4.42578125" style="12" customWidth="1"/>
    <col min="4877" max="4877" width="3.7109375" style="12" customWidth="1"/>
    <col min="4878" max="4878" width="6.7109375" style="12" customWidth="1"/>
    <col min="4879" max="4879" width="4.42578125" style="12" customWidth="1"/>
    <col min="4880" max="4880" width="3.7109375" style="12" customWidth="1"/>
    <col min="4881" max="4881" width="6.7109375" style="12" customWidth="1"/>
    <col min="4882" max="4882" width="4.42578125" style="12" customWidth="1"/>
    <col min="4883" max="4883" width="3.7109375" style="12" customWidth="1"/>
    <col min="4884" max="4884" width="6.7109375" style="12" customWidth="1"/>
    <col min="4885" max="5112" width="9.140625" style="12"/>
    <col min="5113" max="5113" width="4.28515625" style="12" customWidth="1"/>
    <col min="5114" max="5114" width="9.140625" style="12"/>
    <col min="5115" max="5115" width="24.5703125" style="12" customWidth="1"/>
    <col min="5116" max="5116" width="14.140625" style="12" customWidth="1"/>
    <col min="5117" max="5117" width="15.7109375" style="12" customWidth="1"/>
    <col min="5118" max="5118" width="14.140625" style="12" customWidth="1"/>
    <col min="5119" max="5119" width="11.85546875" style="12" customWidth="1"/>
    <col min="5120" max="5120" width="14" style="12" customWidth="1"/>
    <col min="5121" max="5121" width="19.140625" style="12" customWidth="1"/>
    <col min="5122" max="5122" width="13" style="12" customWidth="1"/>
    <col min="5123" max="5123" width="11.28515625" style="12" customWidth="1"/>
    <col min="5124" max="5124" width="16.42578125" style="12" customWidth="1"/>
    <col min="5125" max="5125" width="48.7109375" style="12" customWidth="1"/>
    <col min="5126" max="5126" width="7.42578125" style="12" customWidth="1"/>
    <col min="5127" max="5127" width="9.85546875" style="12" customWidth="1"/>
    <col min="5128" max="5128" width="8.28515625" style="12" customWidth="1"/>
    <col min="5129" max="5129" width="4.42578125" style="12" customWidth="1"/>
    <col min="5130" max="5130" width="3.7109375" style="12" customWidth="1"/>
    <col min="5131" max="5131" width="6.7109375" style="12" customWidth="1"/>
    <col min="5132" max="5132" width="4.42578125" style="12" customWidth="1"/>
    <col min="5133" max="5133" width="3.7109375" style="12" customWidth="1"/>
    <col min="5134" max="5134" width="6.7109375" style="12" customWidth="1"/>
    <col min="5135" max="5135" width="4.42578125" style="12" customWidth="1"/>
    <col min="5136" max="5136" width="3.7109375" style="12" customWidth="1"/>
    <col min="5137" max="5137" width="6.7109375" style="12" customWidth="1"/>
    <col min="5138" max="5138" width="4.42578125" style="12" customWidth="1"/>
    <col min="5139" max="5139" width="3.7109375" style="12" customWidth="1"/>
    <col min="5140" max="5140" width="6.7109375" style="12" customWidth="1"/>
    <col min="5141" max="5368" width="9.140625" style="12"/>
    <col min="5369" max="5369" width="4.28515625" style="12" customWidth="1"/>
    <col min="5370" max="5370" width="9.140625" style="12"/>
    <col min="5371" max="5371" width="24.5703125" style="12" customWidth="1"/>
    <col min="5372" max="5372" width="14.140625" style="12" customWidth="1"/>
    <col min="5373" max="5373" width="15.7109375" style="12" customWidth="1"/>
    <col min="5374" max="5374" width="14.140625" style="12" customWidth="1"/>
    <col min="5375" max="5375" width="11.85546875" style="12" customWidth="1"/>
    <col min="5376" max="5376" width="14" style="12" customWidth="1"/>
    <col min="5377" max="5377" width="19.140625" style="12" customWidth="1"/>
    <col min="5378" max="5378" width="13" style="12" customWidth="1"/>
    <col min="5379" max="5379" width="11.28515625" style="12" customWidth="1"/>
    <col min="5380" max="5380" width="16.42578125" style="12" customWidth="1"/>
    <col min="5381" max="5381" width="48.7109375" style="12" customWidth="1"/>
    <col min="5382" max="5382" width="7.42578125" style="12" customWidth="1"/>
    <col min="5383" max="5383" width="9.85546875" style="12" customWidth="1"/>
    <col min="5384" max="5384" width="8.28515625" style="12" customWidth="1"/>
    <col min="5385" max="5385" width="4.42578125" style="12" customWidth="1"/>
    <col min="5386" max="5386" width="3.7109375" style="12" customWidth="1"/>
    <col min="5387" max="5387" width="6.7109375" style="12" customWidth="1"/>
    <col min="5388" max="5388" width="4.42578125" style="12" customWidth="1"/>
    <col min="5389" max="5389" width="3.7109375" style="12" customWidth="1"/>
    <col min="5390" max="5390" width="6.7109375" style="12" customWidth="1"/>
    <col min="5391" max="5391" width="4.42578125" style="12" customWidth="1"/>
    <col min="5392" max="5392" width="3.7109375" style="12" customWidth="1"/>
    <col min="5393" max="5393" width="6.7109375" style="12" customWidth="1"/>
    <col min="5394" max="5394" width="4.42578125" style="12" customWidth="1"/>
    <col min="5395" max="5395" width="3.7109375" style="12" customWidth="1"/>
    <col min="5396" max="5396" width="6.7109375" style="12" customWidth="1"/>
    <col min="5397" max="5624" width="9.140625" style="12"/>
    <col min="5625" max="5625" width="4.28515625" style="12" customWidth="1"/>
    <col min="5626" max="5626" width="9.140625" style="12"/>
    <col min="5627" max="5627" width="24.5703125" style="12" customWidth="1"/>
    <col min="5628" max="5628" width="14.140625" style="12" customWidth="1"/>
    <col min="5629" max="5629" width="15.7109375" style="12" customWidth="1"/>
    <col min="5630" max="5630" width="14.140625" style="12" customWidth="1"/>
    <col min="5631" max="5631" width="11.85546875" style="12" customWidth="1"/>
    <col min="5632" max="5632" width="14" style="12" customWidth="1"/>
    <col min="5633" max="5633" width="19.140625" style="12" customWidth="1"/>
    <col min="5634" max="5634" width="13" style="12" customWidth="1"/>
    <col min="5635" max="5635" width="11.28515625" style="12" customWidth="1"/>
    <col min="5636" max="5636" width="16.42578125" style="12" customWidth="1"/>
    <col min="5637" max="5637" width="48.7109375" style="12" customWidth="1"/>
    <col min="5638" max="5638" width="7.42578125" style="12" customWidth="1"/>
    <col min="5639" max="5639" width="9.85546875" style="12" customWidth="1"/>
    <col min="5640" max="5640" width="8.28515625" style="12" customWidth="1"/>
    <col min="5641" max="5641" width="4.42578125" style="12" customWidth="1"/>
    <col min="5642" max="5642" width="3.7109375" style="12" customWidth="1"/>
    <col min="5643" max="5643" width="6.7109375" style="12" customWidth="1"/>
    <col min="5644" max="5644" width="4.42578125" style="12" customWidth="1"/>
    <col min="5645" max="5645" width="3.7109375" style="12" customWidth="1"/>
    <col min="5646" max="5646" width="6.7109375" style="12" customWidth="1"/>
    <col min="5647" max="5647" width="4.42578125" style="12" customWidth="1"/>
    <col min="5648" max="5648" width="3.7109375" style="12" customWidth="1"/>
    <col min="5649" max="5649" width="6.7109375" style="12" customWidth="1"/>
    <col min="5650" max="5650" width="4.42578125" style="12" customWidth="1"/>
    <col min="5651" max="5651" width="3.7109375" style="12" customWidth="1"/>
    <col min="5652" max="5652" width="6.7109375" style="12" customWidth="1"/>
    <col min="5653" max="5880" width="9.140625" style="12"/>
    <col min="5881" max="5881" width="4.28515625" style="12" customWidth="1"/>
    <col min="5882" max="5882" width="9.140625" style="12"/>
    <col min="5883" max="5883" width="24.5703125" style="12" customWidth="1"/>
    <col min="5884" max="5884" width="14.140625" style="12" customWidth="1"/>
    <col min="5885" max="5885" width="15.7109375" style="12" customWidth="1"/>
    <col min="5886" max="5886" width="14.140625" style="12" customWidth="1"/>
    <col min="5887" max="5887" width="11.85546875" style="12" customWidth="1"/>
    <col min="5888" max="5888" width="14" style="12" customWidth="1"/>
    <col min="5889" max="5889" width="19.140625" style="12" customWidth="1"/>
    <col min="5890" max="5890" width="13" style="12" customWidth="1"/>
    <col min="5891" max="5891" width="11.28515625" style="12" customWidth="1"/>
    <col min="5892" max="5892" width="16.42578125" style="12" customWidth="1"/>
    <col min="5893" max="5893" width="48.7109375" style="12" customWidth="1"/>
    <col min="5894" max="5894" width="7.42578125" style="12" customWidth="1"/>
    <col min="5895" max="5895" width="9.85546875" style="12" customWidth="1"/>
    <col min="5896" max="5896" width="8.28515625" style="12" customWidth="1"/>
    <col min="5897" max="5897" width="4.42578125" style="12" customWidth="1"/>
    <col min="5898" max="5898" width="3.7109375" style="12" customWidth="1"/>
    <col min="5899" max="5899" width="6.7109375" style="12" customWidth="1"/>
    <col min="5900" max="5900" width="4.42578125" style="12" customWidth="1"/>
    <col min="5901" max="5901" width="3.7109375" style="12" customWidth="1"/>
    <col min="5902" max="5902" width="6.7109375" style="12" customWidth="1"/>
    <col min="5903" max="5903" width="4.42578125" style="12" customWidth="1"/>
    <col min="5904" max="5904" width="3.7109375" style="12" customWidth="1"/>
    <col min="5905" max="5905" width="6.7109375" style="12" customWidth="1"/>
    <col min="5906" max="5906" width="4.42578125" style="12" customWidth="1"/>
    <col min="5907" max="5907" width="3.7109375" style="12" customWidth="1"/>
    <col min="5908" max="5908" width="6.7109375" style="12" customWidth="1"/>
    <col min="5909" max="6136" width="9.140625" style="12"/>
    <col min="6137" max="6137" width="4.28515625" style="12" customWidth="1"/>
    <col min="6138" max="6138" width="9.140625" style="12"/>
    <col min="6139" max="6139" width="24.5703125" style="12" customWidth="1"/>
    <col min="6140" max="6140" width="14.140625" style="12" customWidth="1"/>
    <col min="6141" max="6141" width="15.7109375" style="12" customWidth="1"/>
    <col min="6142" max="6142" width="14.140625" style="12" customWidth="1"/>
    <col min="6143" max="6143" width="11.85546875" style="12" customWidth="1"/>
    <col min="6144" max="6144" width="14" style="12" customWidth="1"/>
    <col min="6145" max="6145" width="19.140625" style="12" customWidth="1"/>
    <col min="6146" max="6146" width="13" style="12" customWidth="1"/>
    <col min="6147" max="6147" width="11.28515625" style="12" customWidth="1"/>
    <col min="6148" max="6148" width="16.42578125" style="12" customWidth="1"/>
    <col min="6149" max="6149" width="48.7109375" style="12" customWidth="1"/>
    <col min="6150" max="6150" width="7.42578125" style="12" customWidth="1"/>
    <col min="6151" max="6151" width="9.85546875" style="12" customWidth="1"/>
    <col min="6152" max="6152" width="8.28515625" style="12" customWidth="1"/>
    <col min="6153" max="6153" width="4.42578125" style="12" customWidth="1"/>
    <col min="6154" max="6154" width="3.7109375" style="12" customWidth="1"/>
    <col min="6155" max="6155" width="6.7109375" style="12" customWidth="1"/>
    <col min="6156" max="6156" width="4.42578125" style="12" customWidth="1"/>
    <col min="6157" max="6157" width="3.7109375" style="12" customWidth="1"/>
    <col min="6158" max="6158" width="6.7109375" style="12" customWidth="1"/>
    <col min="6159" max="6159" width="4.42578125" style="12" customWidth="1"/>
    <col min="6160" max="6160" width="3.7109375" style="12" customWidth="1"/>
    <col min="6161" max="6161" width="6.7109375" style="12" customWidth="1"/>
    <col min="6162" max="6162" width="4.42578125" style="12" customWidth="1"/>
    <col min="6163" max="6163" width="3.7109375" style="12" customWidth="1"/>
    <col min="6164" max="6164" width="6.7109375" style="12" customWidth="1"/>
    <col min="6165" max="6392" width="9.140625" style="12"/>
    <col min="6393" max="6393" width="4.28515625" style="12" customWidth="1"/>
    <col min="6394" max="6394" width="9.140625" style="12"/>
    <col min="6395" max="6395" width="24.5703125" style="12" customWidth="1"/>
    <col min="6396" max="6396" width="14.140625" style="12" customWidth="1"/>
    <col min="6397" max="6397" width="15.7109375" style="12" customWidth="1"/>
    <col min="6398" max="6398" width="14.140625" style="12" customWidth="1"/>
    <col min="6399" max="6399" width="11.85546875" style="12" customWidth="1"/>
    <col min="6400" max="6400" width="14" style="12" customWidth="1"/>
    <col min="6401" max="6401" width="19.140625" style="12" customWidth="1"/>
    <col min="6402" max="6402" width="13" style="12" customWidth="1"/>
    <col min="6403" max="6403" width="11.28515625" style="12" customWidth="1"/>
    <col min="6404" max="6404" width="16.42578125" style="12" customWidth="1"/>
    <col min="6405" max="6405" width="48.7109375" style="12" customWidth="1"/>
    <col min="6406" max="6406" width="7.42578125" style="12" customWidth="1"/>
    <col min="6407" max="6407" width="9.85546875" style="12" customWidth="1"/>
    <col min="6408" max="6408" width="8.28515625" style="12" customWidth="1"/>
    <col min="6409" max="6409" width="4.42578125" style="12" customWidth="1"/>
    <col min="6410" max="6410" width="3.7109375" style="12" customWidth="1"/>
    <col min="6411" max="6411" width="6.7109375" style="12" customWidth="1"/>
    <col min="6412" max="6412" width="4.42578125" style="12" customWidth="1"/>
    <col min="6413" max="6413" width="3.7109375" style="12" customWidth="1"/>
    <col min="6414" max="6414" width="6.7109375" style="12" customWidth="1"/>
    <col min="6415" max="6415" width="4.42578125" style="12" customWidth="1"/>
    <col min="6416" max="6416" width="3.7109375" style="12" customWidth="1"/>
    <col min="6417" max="6417" width="6.7109375" style="12" customWidth="1"/>
    <col min="6418" max="6418" width="4.42578125" style="12" customWidth="1"/>
    <col min="6419" max="6419" width="3.7109375" style="12" customWidth="1"/>
    <col min="6420" max="6420" width="6.7109375" style="12" customWidth="1"/>
    <col min="6421" max="6648" width="9.140625" style="12"/>
    <col min="6649" max="6649" width="4.28515625" style="12" customWidth="1"/>
    <col min="6650" max="6650" width="9.140625" style="12"/>
    <col min="6651" max="6651" width="24.5703125" style="12" customWidth="1"/>
    <col min="6652" max="6652" width="14.140625" style="12" customWidth="1"/>
    <col min="6653" max="6653" width="15.7109375" style="12" customWidth="1"/>
    <col min="6654" max="6654" width="14.140625" style="12" customWidth="1"/>
    <col min="6655" max="6655" width="11.85546875" style="12" customWidth="1"/>
    <col min="6656" max="6656" width="14" style="12" customWidth="1"/>
    <col min="6657" max="6657" width="19.140625" style="12" customWidth="1"/>
    <col min="6658" max="6658" width="13" style="12" customWidth="1"/>
    <col min="6659" max="6659" width="11.28515625" style="12" customWidth="1"/>
    <col min="6660" max="6660" width="16.42578125" style="12" customWidth="1"/>
    <col min="6661" max="6661" width="48.7109375" style="12" customWidth="1"/>
    <col min="6662" max="6662" width="7.42578125" style="12" customWidth="1"/>
    <col min="6663" max="6663" width="9.85546875" style="12" customWidth="1"/>
    <col min="6664" max="6664" width="8.28515625" style="12" customWidth="1"/>
    <col min="6665" max="6665" width="4.42578125" style="12" customWidth="1"/>
    <col min="6666" max="6666" width="3.7109375" style="12" customWidth="1"/>
    <col min="6667" max="6667" width="6.7109375" style="12" customWidth="1"/>
    <col min="6668" max="6668" width="4.42578125" style="12" customWidth="1"/>
    <col min="6669" max="6669" width="3.7109375" style="12" customWidth="1"/>
    <col min="6670" max="6670" width="6.7109375" style="12" customWidth="1"/>
    <col min="6671" max="6671" width="4.42578125" style="12" customWidth="1"/>
    <col min="6672" max="6672" width="3.7109375" style="12" customWidth="1"/>
    <col min="6673" max="6673" width="6.7109375" style="12" customWidth="1"/>
    <col min="6674" max="6674" width="4.42578125" style="12" customWidth="1"/>
    <col min="6675" max="6675" width="3.7109375" style="12" customWidth="1"/>
    <col min="6676" max="6676" width="6.7109375" style="12" customWidth="1"/>
    <col min="6677" max="6904" width="9.140625" style="12"/>
    <col min="6905" max="6905" width="4.28515625" style="12" customWidth="1"/>
    <col min="6906" max="6906" width="9.140625" style="12"/>
    <col min="6907" max="6907" width="24.5703125" style="12" customWidth="1"/>
    <col min="6908" max="6908" width="14.140625" style="12" customWidth="1"/>
    <col min="6909" max="6909" width="15.7109375" style="12" customWidth="1"/>
    <col min="6910" max="6910" width="14.140625" style="12" customWidth="1"/>
    <col min="6911" max="6911" width="11.85546875" style="12" customWidth="1"/>
    <col min="6912" max="6912" width="14" style="12" customWidth="1"/>
    <col min="6913" max="6913" width="19.140625" style="12" customWidth="1"/>
    <col min="6914" max="6914" width="13" style="12" customWidth="1"/>
    <col min="6915" max="6915" width="11.28515625" style="12" customWidth="1"/>
    <col min="6916" max="6916" width="16.42578125" style="12" customWidth="1"/>
    <col min="6917" max="6917" width="48.7109375" style="12" customWidth="1"/>
    <col min="6918" max="6918" width="7.42578125" style="12" customWidth="1"/>
    <col min="6919" max="6919" width="9.85546875" style="12" customWidth="1"/>
    <col min="6920" max="6920" width="8.28515625" style="12" customWidth="1"/>
    <col min="6921" max="6921" width="4.42578125" style="12" customWidth="1"/>
    <col min="6922" max="6922" width="3.7109375" style="12" customWidth="1"/>
    <col min="6923" max="6923" width="6.7109375" style="12" customWidth="1"/>
    <col min="6924" max="6924" width="4.42578125" style="12" customWidth="1"/>
    <col min="6925" max="6925" width="3.7109375" style="12" customWidth="1"/>
    <col min="6926" max="6926" width="6.7109375" style="12" customWidth="1"/>
    <col min="6927" max="6927" width="4.42578125" style="12" customWidth="1"/>
    <col min="6928" max="6928" width="3.7109375" style="12" customWidth="1"/>
    <col min="6929" max="6929" width="6.7109375" style="12" customWidth="1"/>
    <col min="6930" max="6930" width="4.42578125" style="12" customWidth="1"/>
    <col min="6931" max="6931" width="3.7109375" style="12" customWidth="1"/>
    <col min="6932" max="6932" width="6.7109375" style="12" customWidth="1"/>
    <col min="6933" max="7160" width="9.140625" style="12"/>
    <col min="7161" max="7161" width="4.28515625" style="12" customWidth="1"/>
    <col min="7162" max="7162" width="9.140625" style="12"/>
    <col min="7163" max="7163" width="24.5703125" style="12" customWidth="1"/>
    <col min="7164" max="7164" width="14.140625" style="12" customWidth="1"/>
    <col min="7165" max="7165" width="15.7109375" style="12" customWidth="1"/>
    <col min="7166" max="7166" width="14.140625" style="12" customWidth="1"/>
    <col min="7167" max="7167" width="11.85546875" style="12" customWidth="1"/>
    <col min="7168" max="7168" width="14" style="12" customWidth="1"/>
    <col min="7169" max="7169" width="19.140625" style="12" customWidth="1"/>
    <col min="7170" max="7170" width="13" style="12" customWidth="1"/>
    <col min="7171" max="7171" width="11.28515625" style="12" customWidth="1"/>
    <col min="7172" max="7172" width="16.42578125" style="12" customWidth="1"/>
    <col min="7173" max="7173" width="48.7109375" style="12" customWidth="1"/>
    <col min="7174" max="7174" width="7.42578125" style="12" customWidth="1"/>
    <col min="7175" max="7175" width="9.85546875" style="12" customWidth="1"/>
    <col min="7176" max="7176" width="8.28515625" style="12" customWidth="1"/>
    <col min="7177" max="7177" width="4.42578125" style="12" customWidth="1"/>
    <col min="7178" max="7178" width="3.7109375" style="12" customWidth="1"/>
    <col min="7179" max="7179" width="6.7109375" style="12" customWidth="1"/>
    <col min="7180" max="7180" width="4.42578125" style="12" customWidth="1"/>
    <col min="7181" max="7181" width="3.7109375" style="12" customWidth="1"/>
    <col min="7182" max="7182" width="6.7109375" style="12" customWidth="1"/>
    <col min="7183" max="7183" width="4.42578125" style="12" customWidth="1"/>
    <col min="7184" max="7184" width="3.7109375" style="12" customWidth="1"/>
    <col min="7185" max="7185" width="6.7109375" style="12" customWidth="1"/>
    <col min="7186" max="7186" width="4.42578125" style="12" customWidth="1"/>
    <col min="7187" max="7187" width="3.7109375" style="12" customWidth="1"/>
    <col min="7188" max="7188" width="6.7109375" style="12" customWidth="1"/>
    <col min="7189" max="7416" width="9.140625" style="12"/>
    <col min="7417" max="7417" width="4.28515625" style="12" customWidth="1"/>
    <col min="7418" max="7418" width="9.140625" style="12"/>
    <col min="7419" max="7419" width="24.5703125" style="12" customWidth="1"/>
    <col min="7420" max="7420" width="14.140625" style="12" customWidth="1"/>
    <col min="7421" max="7421" width="15.7109375" style="12" customWidth="1"/>
    <col min="7422" max="7422" width="14.140625" style="12" customWidth="1"/>
    <col min="7423" max="7423" width="11.85546875" style="12" customWidth="1"/>
    <col min="7424" max="7424" width="14" style="12" customWidth="1"/>
    <col min="7425" max="7425" width="19.140625" style="12" customWidth="1"/>
    <col min="7426" max="7426" width="13" style="12" customWidth="1"/>
    <col min="7427" max="7427" width="11.28515625" style="12" customWidth="1"/>
    <col min="7428" max="7428" width="16.42578125" style="12" customWidth="1"/>
    <col min="7429" max="7429" width="48.7109375" style="12" customWidth="1"/>
    <col min="7430" max="7430" width="7.42578125" style="12" customWidth="1"/>
    <col min="7431" max="7431" width="9.85546875" style="12" customWidth="1"/>
    <col min="7432" max="7432" width="8.28515625" style="12" customWidth="1"/>
    <col min="7433" max="7433" width="4.42578125" style="12" customWidth="1"/>
    <col min="7434" max="7434" width="3.7109375" style="12" customWidth="1"/>
    <col min="7435" max="7435" width="6.7109375" style="12" customWidth="1"/>
    <col min="7436" max="7436" width="4.42578125" style="12" customWidth="1"/>
    <col min="7437" max="7437" width="3.7109375" style="12" customWidth="1"/>
    <col min="7438" max="7438" width="6.7109375" style="12" customWidth="1"/>
    <col min="7439" max="7439" width="4.42578125" style="12" customWidth="1"/>
    <col min="7440" max="7440" width="3.7109375" style="12" customWidth="1"/>
    <col min="7441" max="7441" width="6.7109375" style="12" customWidth="1"/>
    <col min="7442" max="7442" width="4.42578125" style="12" customWidth="1"/>
    <col min="7443" max="7443" width="3.7109375" style="12" customWidth="1"/>
    <col min="7444" max="7444" width="6.7109375" style="12" customWidth="1"/>
    <col min="7445" max="7672" width="9.140625" style="12"/>
    <col min="7673" max="7673" width="4.28515625" style="12" customWidth="1"/>
    <col min="7674" max="7674" width="9.140625" style="12"/>
    <col min="7675" max="7675" width="24.5703125" style="12" customWidth="1"/>
    <col min="7676" max="7676" width="14.140625" style="12" customWidth="1"/>
    <col min="7677" max="7677" width="15.7109375" style="12" customWidth="1"/>
    <col min="7678" max="7678" width="14.140625" style="12" customWidth="1"/>
    <col min="7679" max="7679" width="11.85546875" style="12" customWidth="1"/>
    <col min="7680" max="7680" width="14" style="12" customWidth="1"/>
    <col min="7681" max="7681" width="19.140625" style="12" customWidth="1"/>
    <col min="7682" max="7682" width="13" style="12" customWidth="1"/>
    <col min="7683" max="7683" width="11.28515625" style="12" customWidth="1"/>
    <col min="7684" max="7684" width="16.42578125" style="12" customWidth="1"/>
    <col min="7685" max="7685" width="48.7109375" style="12" customWidth="1"/>
    <col min="7686" max="7686" width="7.42578125" style="12" customWidth="1"/>
    <col min="7687" max="7687" width="9.85546875" style="12" customWidth="1"/>
    <col min="7688" max="7688" width="8.28515625" style="12" customWidth="1"/>
    <col min="7689" max="7689" width="4.42578125" style="12" customWidth="1"/>
    <col min="7690" max="7690" width="3.7109375" style="12" customWidth="1"/>
    <col min="7691" max="7691" width="6.7109375" style="12" customWidth="1"/>
    <col min="7692" max="7692" width="4.42578125" style="12" customWidth="1"/>
    <col min="7693" max="7693" width="3.7109375" style="12" customWidth="1"/>
    <col min="7694" max="7694" width="6.7109375" style="12" customWidth="1"/>
    <col min="7695" max="7695" width="4.42578125" style="12" customWidth="1"/>
    <col min="7696" max="7696" width="3.7109375" style="12" customWidth="1"/>
    <col min="7697" max="7697" width="6.7109375" style="12" customWidth="1"/>
    <col min="7698" max="7698" width="4.42578125" style="12" customWidth="1"/>
    <col min="7699" max="7699" width="3.7109375" style="12" customWidth="1"/>
    <col min="7700" max="7700" width="6.7109375" style="12" customWidth="1"/>
    <col min="7701" max="7928" width="9.140625" style="12"/>
    <col min="7929" max="7929" width="4.28515625" style="12" customWidth="1"/>
    <col min="7930" max="7930" width="9.140625" style="12"/>
    <col min="7931" max="7931" width="24.5703125" style="12" customWidth="1"/>
    <col min="7932" max="7932" width="14.140625" style="12" customWidth="1"/>
    <col min="7933" max="7933" width="15.7109375" style="12" customWidth="1"/>
    <col min="7934" max="7934" width="14.140625" style="12" customWidth="1"/>
    <col min="7935" max="7935" width="11.85546875" style="12" customWidth="1"/>
    <col min="7936" max="7936" width="14" style="12" customWidth="1"/>
    <col min="7937" max="7937" width="19.140625" style="12" customWidth="1"/>
    <col min="7938" max="7938" width="13" style="12" customWidth="1"/>
    <col min="7939" max="7939" width="11.28515625" style="12" customWidth="1"/>
    <col min="7940" max="7940" width="16.42578125" style="12" customWidth="1"/>
    <col min="7941" max="7941" width="48.7109375" style="12" customWidth="1"/>
    <col min="7942" max="7942" width="7.42578125" style="12" customWidth="1"/>
    <col min="7943" max="7943" width="9.85546875" style="12" customWidth="1"/>
    <col min="7944" max="7944" width="8.28515625" style="12" customWidth="1"/>
    <col min="7945" max="7945" width="4.42578125" style="12" customWidth="1"/>
    <col min="7946" max="7946" width="3.7109375" style="12" customWidth="1"/>
    <col min="7947" max="7947" width="6.7109375" style="12" customWidth="1"/>
    <col min="7948" max="7948" width="4.42578125" style="12" customWidth="1"/>
    <col min="7949" max="7949" width="3.7109375" style="12" customWidth="1"/>
    <col min="7950" max="7950" width="6.7109375" style="12" customWidth="1"/>
    <col min="7951" max="7951" width="4.42578125" style="12" customWidth="1"/>
    <col min="7952" max="7952" width="3.7109375" style="12" customWidth="1"/>
    <col min="7953" max="7953" width="6.7109375" style="12" customWidth="1"/>
    <col min="7954" max="7954" width="4.42578125" style="12" customWidth="1"/>
    <col min="7955" max="7955" width="3.7109375" style="12" customWidth="1"/>
    <col min="7956" max="7956" width="6.7109375" style="12" customWidth="1"/>
    <col min="7957" max="8184" width="9.140625" style="12"/>
    <col min="8185" max="8185" width="4.28515625" style="12" customWidth="1"/>
    <col min="8186" max="8186" width="9.140625" style="12"/>
    <col min="8187" max="8187" width="24.5703125" style="12" customWidth="1"/>
    <col min="8188" max="8188" width="14.140625" style="12" customWidth="1"/>
    <col min="8189" max="8189" width="15.7109375" style="12" customWidth="1"/>
    <col min="8190" max="8190" width="14.140625" style="12" customWidth="1"/>
    <col min="8191" max="8191" width="11.85546875" style="12" customWidth="1"/>
    <col min="8192" max="8192" width="14" style="12" customWidth="1"/>
    <col min="8193" max="8193" width="19.140625" style="12" customWidth="1"/>
    <col min="8194" max="8194" width="13" style="12" customWidth="1"/>
    <col min="8195" max="8195" width="11.28515625" style="12" customWidth="1"/>
    <col min="8196" max="8196" width="16.42578125" style="12" customWidth="1"/>
    <col min="8197" max="8197" width="48.7109375" style="12" customWidth="1"/>
    <col min="8198" max="8198" width="7.42578125" style="12" customWidth="1"/>
    <col min="8199" max="8199" width="9.85546875" style="12" customWidth="1"/>
    <col min="8200" max="8200" width="8.28515625" style="12" customWidth="1"/>
    <col min="8201" max="8201" width="4.42578125" style="12" customWidth="1"/>
    <col min="8202" max="8202" width="3.7109375" style="12" customWidth="1"/>
    <col min="8203" max="8203" width="6.7109375" style="12" customWidth="1"/>
    <col min="8204" max="8204" width="4.42578125" style="12" customWidth="1"/>
    <col min="8205" max="8205" width="3.7109375" style="12" customWidth="1"/>
    <col min="8206" max="8206" width="6.7109375" style="12" customWidth="1"/>
    <col min="8207" max="8207" width="4.42578125" style="12" customWidth="1"/>
    <col min="8208" max="8208" width="3.7109375" style="12" customWidth="1"/>
    <col min="8209" max="8209" width="6.7109375" style="12" customWidth="1"/>
    <col min="8210" max="8210" width="4.42578125" style="12" customWidth="1"/>
    <col min="8211" max="8211" width="3.7109375" style="12" customWidth="1"/>
    <col min="8212" max="8212" width="6.7109375" style="12" customWidth="1"/>
    <col min="8213" max="8440" width="9.140625" style="12"/>
    <col min="8441" max="8441" width="4.28515625" style="12" customWidth="1"/>
    <col min="8442" max="8442" width="9.140625" style="12"/>
    <col min="8443" max="8443" width="24.5703125" style="12" customWidth="1"/>
    <col min="8444" max="8444" width="14.140625" style="12" customWidth="1"/>
    <col min="8445" max="8445" width="15.7109375" style="12" customWidth="1"/>
    <col min="8446" max="8446" width="14.140625" style="12" customWidth="1"/>
    <col min="8447" max="8447" width="11.85546875" style="12" customWidth="1"/>
    <col min="8448" max="8448" width="14" style="12" customWidth="1"/>
    <col min="8449" max="8449" width="19.140625" style="12" customWidth="1"/>
    <col min="8450" max="8450" width="13" style="12" customWidth="1"/>
    <col min="8451" max="8451" width="11.28515625" style="12" customWidth="1"/>
    <col min="8452" max="8452" width="16.42578125" style="12" customWidth="1"/>
    <col min="8453" max="8453" width="48.7109375" style="12" customWidth="1"/>
    <col min="8454" max="8454" width="7.42578125" style="12" customWidth="1"/>
    <col min="8455" max="8455" width="9.85546875" style="12" customWidth="1"/>
    <col min="8456" max="8456" width="8.28515625" style="12" customWidth="1"/>
    <col min="8457" max="8457" width="4.42578125" style="12" customWidth="1"/>
    <col min="8458" max="8458" width="3.7109375" style="12" customWidth="1"/>
    <col min="8459" max="8459" width="6.7109375" style="12" customWidth="1"/>
    <col min="8460" max="8460" width="4.42578125" style="12" customWidth="1"/>
    <col min="8461" max="8461" width="3.7109375" style="12" customWidth="1"/>
    <col min="8462" max="8462" width="6.7109375" style="12" customWidth="1"/>
    <col min="8463" max="8463" width="4.42578125" style="12" customWidth="1"/>
    <col min="8464" max="8464" width="3.7109375" style="12" customWidth="1"/>
    <col min="8465" max="8465" width="6.7109375" style="12" customWidth="1"/>
    <col min="8466" max="8466" width="4.42578125" style="12" customWidth="1"/>
    <col min="8467" max="8467" width="3.7109375" style="12" customWidth="1"/>
    <col min="8468" max="8468" width="6.7109375" style="12" customWidth="1"/>
    <col min="8469" max="8696" width="9.140625" style="12"/>
    <col min="8697" max="8697" width="4.28515625" style="12" customWidth="1"/>
    <col min="8698" max="8698" width="9.140625" style="12"/>
    <col min="8699" max="8699" width="24.5703125" style="12" customWidth="1"/>
    <col min="8700" max="8700" width="14.140625" style="12" customWidth="1"/>
    <col min="8701" max="8701" width="15.7109375" style="12" customWidth="1"/>
    <col min="8702" max="8702" width="14.140625" style="12" customWidth="1"/>
    <col min="8703" max="8703" width="11.85546875" style="12" customWidth="1"/>
    <col min="8704" max="8704" width="14" style="12" customWidth="1"/>
    <col min="8705" max="8705" width="19.140625" style="12" customWidth="1"/>
    <col min="8706" max="8706" width="13" style="12" customWidth="1"/>
    <col min="8707" max="8707" width="11.28515625" style="12" customWidth="1"/>
    <col min="8708" max="8708" width="16.42578125" style="12" customWidth="1"/>
    <col min="8709" max="8709" width="48.7109375" style="12" customWidth="1"/>
    <col min="8710" max="8710" width="7.42578125" style="12" customWidth="1"/>
    <col min="8711" max="8711" width="9.85546875" style="12" customWidth="1"/>
    <col min="8712" max="8712" width="8.28515625" style="12" customWidth="1"/>
    <col min="8713" max="8713" width="4.42578125" style="12" customWidth="1"/>
    <col min="8714" max="8714" width="3.7109375" style="12" customWidth="1"/>
    <col min="8715" max="8715" width="6.7109375" style="12" customWidth="1"/>
    <col min="8716" max="8716" width="4.42578125" style="12" customWidth="1"/>
    <col min="8717" max="8717" width="3.7109375" style="12" customWidth="1"/>
    <col min="8718" max="8718" width="6.7109375" style="12" customWidth="1"/>
    <col min="8719" max="8719" width="4.42578125" style="12" customWidth="1"/>
    <col min="8720" max="8720" width="3.7109375" style="12" customWidth="1"/>
    <col min="8721" max="8721" width="6.7109375" style="12" customWidth="1"/>
    <col min="8722" max="8722" width="4.42578125" style="12" customWidth="1"/>
    <col min="8723" max="8723" width="3.7109375" style="12" customWidth="1"/>
    <col min="8724" max="8724" width="6.7109375" style="12" customWidth="1"/>
    <col min="8725" max="8952" width="9.140625" style="12"/>
    <col min="8953" max="8953" width="4.28515625" style="12" customWidth="1"/>
    <col min="8954" max="8954" width="9.140625" style="12"/>
    <col min="8955" max="8955" width="24.5703125" style="12" customWidth="1"/>
    <col min="8956" max="8956" width="14.140625" style="12" customWidth="1"/>
    <col min="8957" max="8957" width="15.7109375" style="12" customWidth="1"/>
    <col min="8958" max="8958" width="14.140625" style="12" customWidth="1"/>
    <col min="8959" max="8959" width="11.85546875" style="12" customWidth="1"/>
    <col min="8960" max="8960" width="14" style="12" customWidth="1"/>
    <col min="8961" max="8961" width="19.140625" style="12" customWidth="1"/>
    <col min="8962" max="8962" width="13" style="12" customWidth="1"/>
    <col min="8963" max="8963" width="11.28515625" style="12" customWidth="1"/>
    <col min="8964" max="8964" width="16.42578125" style="12" customWidth="1"/>
    <col min="8965" max="8965" width="48.7109375" style="12" customWidth="1"/>
    <col min="8966" max="8966" width="7.42578125" style="12" customWidth="1"/>
    <col min="8967" max="8967" width="9.85546875" style="12" customWidth="1"/>
    <col min="8968" max="8968" width="8.28515625" style="12" customWidth="1"/>
    <col min="8969" max="8969" width="4.42578125" style="12" customWidth="1"/>
    <col min="8970" max="8970" width="3.7109375" style="12" customWidth="1"/>
    <col min="8971" max="8971" width="6.7109375" style="12" customWidth="1"/>
    <col min="8972" max="8972" width="4.42578125" style="12" customWidth="1"/>
    <col min="8973" max="8973" width="3.7109375" style="12" customWidth="1"/>
    <col min="8974" max="8974" width="6.7109375" style="12" customWidth="1"/>
    <col min="8975" max="8975" width="4.42578125" style="12" customWidth="1"/>
    <col min="8976" max="8976" width="3.7109375" style="12" customWidth="1"/>
    <col min="8977" max="8977" width="6.7109375" style="12" customWidth="1"/>
    <col min="8978" max="8978" width="4.42578125" style="12" customWidth="1"/>
    <col min="8979" max="8979" width="3.7109375" style="12" customWidth="1"/>
    <col min="8980" max="8980" width="6.7109375" style="12" customWidth="1"/>
    <col min="8981" max="9208" width="9.140625" style="12"/>
    <col min="9209" max="9209" width="4.28515625" style="12" customWidth="1"/>
    <col min="9210" max="9210" width="9.140625" style="12"/>
    <col min="9211" max="9211" width="24.5703125" style="12" customWidth="1"/>
    <col min="9212" max="9212" width="14.140625" style="12" customWidth="1"/>
    <col min="9213" max="9213" width="15.7109375" style="12" customWidth="1"/>
    <col min="9214" max="9214" width="14.140625" style="12" customWidth="1"/>
    <col min="9215" max="9215" width="11.85546875" style="12" customWidth="1"/>
    <col min="9216" max="9216" width="14" style="12" customWidth="1"/>
    <col min="9217" max="9217" width="19.140625" style="12" customWidth="1"/>
    <col min="9218" max="9218" width="13" style="12" customWidth="1"/>
    <col min="9219" max="9219" width="11.28515625" style="12" customWidth="1"/>
    <col min="9220" max="9220" width="16.42578125" style="12" customWidth="1"/>
    <col min="9221" max="9221" width="48.7109375" style="12" customWidth="1"/>
    <col min="9222" max="9222" width="7.42578125" style="12" customWidth="1"/>
    <col min="9223" max="9223" width="9.85546875" style="12" customWidth="1"/>
    <col min="9224" max="9224" width="8.28515625" style="12" customWidth="1"/>
    <col min="9225" max="9225" width="4.42578125" style="12" customWidth="1"/>
    <col min="9226" max="9226" width="3.7109375" style="12" customWidth="1"/>
    <col min="9227" max="9227" width="6.7109375" style="12" customWidth="1"/>
    <col min="9228" max="9228" width="4.42578125" style="12" customWidth="1"/>
    <col min="9229" max="9229" width="3.7109375" style="12" customWidth="1"/>
    <col min="9230" max="9230" width="6.7109375" style="12" customWidth="1"/>
    <col min="9231" max="9231" width="4.42578125" style="12" customWidth="1"/>
    <col min="9232" max="9232" width="3.7109375" style="12" customWidth="1"/>
    <col min="9233" max="9233" width="6.7109375" style="12" customWidth="1"/>
    <col min="9234" max="9234" width="4.42578125" style="12" customWidth="1"/>
    <col min="9235" max="9235" width="3.7109375" style="12" customWidth="1"/>
    <col min="9236" max="9236" width="6.7109375" style="12" customWidth="1"/>
    <col min="9237" max="9464" width="9.140625" style="12"/>
    <col min="9465" max="9465" width="4.28515625" style="12" customWidth="1"/>
    <col min="9466" max="9466" width="9.140625" style="12"/>
    <col min="9467" max="9467" width="24.5703125" style="12" customWidth="1"/>
    <col min="9468" max="9468" width="14.140625" style="12" customWidth="1"/>
    <col min="9469" max="9469" width="15.7109375" style="12" customWidth="1"/>
    <col min="9470" max="9470" width="14.140625" style="12" customWidth="1"/>
    <col min="9471" max="9471" width="11.85546875" style="12" customWidth="1"/>
    <col min="9472" max="9472" width="14" style="12" customWidth="1"/>
    <col min="9473" max="9473" width="19.140625" style="12" customWidth="1"/>
    <col min="9474" max="9474" width="13" style="12" customWidth="1"/>
    <col min="9475" max="9475" width="11.28515625" style="12" customWidth="1"/>
    <col min="9476" max="9476" width="16.42578125" style="12" customWidth="1"/>
    <col min="9477" max="9477" width="48.7109375" style="12" customWidth="1"/>
    <col min="9478" max="9478" width="7.42578125" style="12" customWidth="1"/>
    <col min="9479" max="9479" width="9.85546875" style="12" customWidth="1"/>
    <col min="9480" max="9480" width="8.28515625" style="12" customWidth="1"/>
    <col min="9481" max="9481" width="4.42578125" style="12" customWidth="1"/>
    <col min="9482" max="9482" width="3.7109375" style="12" customWidth="1"/>
    <col min="9483" max="9483" width="6.7109375" style="12" customWidth="1"/>
    <col min="9484" max="9484" width="4.42578125" style="12" customWidth="1"/>
    <col min="9485" max="9485" width="3.7109375" style="12" customWidth="1"/>
    <col min="9486" max="9486" width="6.7109375" style="12" customWidth="1"/>
    <col min="9487" max="9487" width="4.42578125" style="12" customWidth="1"/>
    <col min="9488" max="9488" width="3.7109375" style="12" customWidth="1"/>
    <col min="9489" max="9489" width="6.7109375" style="12" customWidth="1"/>
    <col min="9490" max="9490" width="4.42578125" style="12" customWidth="1"/>
    <col min="9491" max="9491" width="3.7109375" style="12" customWidth="1"/>
    <col min="9492" max="9492" width="6.7109375" style="12" customWidth="1"/>
    <col min="9493" max="9720" width="9.140625" style="12"/>
    <col min="9721" max="9721" width="4.28515625" style="12" customWidth="1"/>
    <col min="9722" max="9722" width="9.140625" style="12"/>
    <col min="9723" max="9723" width="24.5703125" style="12" customWidth="1"/>
    <col min="9724" max="9724" width="14.140625" style="12" customWidth="1"/>
    <col min="9725" max="9725" width="15.7109375" style="12" customWidth="1"/>
    <col min="9726" max="9726" width="14.140625" style="12" customWidth="1"/>
    <col min="9727" max="9727" width="11.85546875" style="12" customWidth="1"/>
    <col min="9728" max="9728" width="14" style="12" customWidth="1"/>
    <col min="9729" max="9729" width="19.140625" style="12" customWidth="1"/>
    <col min="9730" max="9730" width="13" style="12" customWidth="1"/>
    <col min="9731" max="9731" width="11.28515625" style="12" customWidth="1"/>
    <col min="9732" max="9732" width="16.42578125" style="12" customWidth="1"/>
    <col min="9733" max="9733" width="48.7109375" style="12" customWidth="1"/>
    <col min="9734" max="9734" width="7.42578125" style="12" customWidth="1"/>
    <col min="9735" max="9735" width="9.85546875" style="12" customWidth="1"/>
    <col min="9736" max="9736" width="8.28515625" style="12" customWidth="1"/>
    <col min="9737" max="9737" width="4.42578125" style="12" customWidth="1"/>
    <col min="9738" max="9738" width="3.7109375" style="12" customWidth="1"/>
    <col min="9739" max="9739" width="6.7109375" style="12" customWidth="1"/>
    <col min="9740" max="9740" width="4.42578125" style="12" customWidth="1"/>
    <col min="9741" max="9741" width="3.7109375" style="12" customWidth="1"/>
    <col min="9742" max="9742" width="6.7109375" style="12" customWidth="1"/>
    <col min="9743" max="9743" width="4.42578125" style="12" customWidth="1"/>
    <col min="9744" max="9744" width="3.7109375" style="12" customWidth="1"/>
    <col min="9745" max="9745" width="6.7109375" style="12" customWidth="1"/>
    <col min="9746" max="9746" width="4.42578125" style="12" customWidth="1"/>
    <col min="9747" max="9747" width="3.7109375" style="12" customWidth="1"/>
    <col min="9748" max="9748" width="6.7109375" style="12" customWidth="1"/>
    <col min="9749" max="9976" width="9.140625" style="12"/>
    <col min="9977" max="9977" width="4.28515625" style="12" customWidth="1"/>
    <col min="9978" max="9978" width="9.140625" style="12"/>
    <col min="9979" max="9979" width="24.5703125" style="12" customWidth="1"/>
    <col min="9980" max="9980" width="14.140625" style="12" customWidth="1"/>
    <col min="9981" max="9981" width="15.7109375" style="12" customWidth="1"/>
    <col min="9982" max="9982" width="14.140625" style="12" customWidth="1"/>
    <col min="9983" max="9983" width="11.85546875" style="12" customWidth="1"/>
    <col min="9984" max="9984" width="14" style="12" customWidth="1"/>
    <col min="9985" max="9985" width="19.140625" style="12" customWidth="1"/>
    <col min="9986" max="9986" width="13" style="12" customWidth="1"/>
    <col min="9987" max="9987" width="11.28515625" style="12" customWidth="1"/>
    <col min="9988" max="9988" width="16.42578125" style="12" customWidth="1"/>
    <col min="9989" max="9989" width="48.7109375" style="12" customWidth="1"/>
    <col min="9990" max="9990" width="7.42578125" style="12" customWidth="1"/>
    <col min="9991" max="9991" width="9.85546875" style="12" customWidth="1"/>
    <col min="9992" max="9992" width="8.28515625" style="12" customWidth="1"/>
    <col min="9993" max="9993" width="4.42578125" style="12" customWidth="1"/>
    <col min="9994" max="9994" width="3.7109375" style="12" customWidth="1"/>
    <col min="9995" max="9995" width="6.7109375" style="12" customWidth="1"/>
    <col min="9996" max="9996" width="4.42578125" style="12" customWidth="1"/>
    <col min="9997" max="9997" width="3.7109375" style="12" customWidth="1"/>
    <col min="9998" max="9998" width="6.7109375" style="12" customWidth="1"/>
    <col min="9999" max="9999" width="4.42578125" style="12" customWidth="1"/>
    <col min="10000" max="10000" width="3.7109375" style="12" customWidth="1"/>
    <col min="10001" max="10001" width="6.7109375" style="12" customWidth="1"/>
    <col min="10002" max="10002" width="4.42578125" style="12" customWidth="1"/>
    <col min="10003" max="10003" width="3.7109375" style="12" customWidth="1"/>
    <col min="10004" max="10004" width="6.7109375" style="12" customWidth="1"/>
    <col min="10005" max="10232" width="9.140625" style="12"/>
    <col min="10233" max="10233" width="4.28515625" style="12" customWidth="1"/>
    <col min="10234" max="10234" width="9.140625" style="12"/>
    <col min="10235" max="10235" width="24.5703125" style="12" customWidth="1"/>
    <col min="10236" max="10236" width="14.140625" style="12" customWidth="1"/>
    <col min="10237" max="10237" width="15.7109375" style="12" customWidth="1"/>
    <col min="10238" max="10238" width="14.140625" style="12" customWidth="1"/>
    <col min="10239" max="10239" width="11.85546875" style="12" customWidth="1"/>
    <col min="10240" max="10240" width="14" style="12" customWidth="1"/>
    <col min="10241" max="10241" width="19.140625" style="12" customWidth="1"/>
    <col min="10242" max="10242" width="13" style="12" customWidth="1"/>
    <col min="10243" max="10243" width="11.28515625" style="12" customWidth="1"/>
    <col min="10244" max="10244" width="16.42578125" style="12" customWidth="1"/>
    <col min="10245" max="10245" width="48.7109375" style="12" customWidth="1"/>
    <col min="10246" max="10246" width="7.42578125" style="12" customWidth="1"/>
    <col min="10247" max="10247" width="9.85546875" style="12" customWidth="1"/>
    <col min="10248" max="10248" width="8.28515625" style="12" customWidth="1"/>
    <col min="10249" max="10249" width="4.42578125" style="12" customWidth="1"/>
    <col min="10250" max="10250" width="3.7109375" style="12" customWidth="1"/>
    <col min="10251" max="10251" width="6.7109375" style="12" customWidth="1"/>
    <col min="10252" max="10252" width="4.42578125" style="12" customWidth="1"/>
    <col min="10253" max="10253" width="3.7109375" style="12" customWidth="1"/>
    <col min="10254" max="10254" width="6.7109375" style="12" customWidth="1"/>
    <col min="10255" max="10255" width="4.42578125" style="12" customWidth="1"/>
    <col min="10256" max="10256" width="3.7109375" style="12" customWidth="1"/>
    <col min="10257" max="10257" width="6.7109375" style="12" customWidth="1"/>
    <col min="10258" max="10258" width="4.42578125" style="12" customWidth="1"/>
    <col min="10259" max="10259" width="3.7109375" style="12" customWidth="1"/>
    <col min="10260" max="10260" width="6.7109375" style="12" customWidth="1"/>
    <col min="10261" max="10488" width="9.140625" style="12"/>
    <col min="10489" max="10489" width="4.28515625" style="12" customWidth="1"/>
    <col min="10490" max="10490" width="9.140625" style="12"/>
    <col min="10491" max="10491" width="24.5703125" style="12" customWidth="1"/>
    <col min="10492" max="10492" width="14.140625" style="12" customWidth="1"/>
    <col min="10493" max="10493" width="15.7109375" style="12" customWidth="1"/>
    <col min="10494" max="10494" width="14.140625" style="12" customWidth="1"/>
    <col min="10495" max="10495" width="11.85546875" style="12" customWidth="1"/>
    <col min="10496" max="10496" width="14" style="12" customWidth="1"/>
    <col min="10497" max="10497" width="19.140625" style="12" customWidth="1"/>
    <col min="10498" max="10498" width="13" style="12" customWidth="1"/>
    <col min="10499" max="10499" width="11.28515625" style="12" customWidth="1"/>
    <col min="10500" max="10500" width="16.42578125" style="12" customWidth="1"/>
    <col min="10501" max="10501" width="48.7109375" style="12" customWidth="1"/>
    <col min="10502" max="10502" width="7.42578125" style="12" customWidth="1"/>
    <col min="10503" max="10503" width="9.85546875" style="12" customWidth="1"/>
    <col min="10504" max="10504" width="8.28515625" style="12" customWidth="1"/>
    <col min="10505" max="10505" width="4.42578125" style="12" customWidth="1"/>
    <col min="10506" max="10506" width="3.7109375" style="12" customWidth="1"/>
    <col min="10507" max="10507" width="6.7109375" style="12" customWidth="1"/>
    <col min="10508" max="10508" width="4.42578125" style="12" customWidth="1"/>
    <col min="10509" max="10509" width="3.7109375" style="12" customWidth="1"/>
    <col min="10510" max="10510" width="6.7109375" style="12" customWidth="1"/>
    <col min="10511" max="10511" width="4.42578125" style="12" customWidth="1"/>
    <col min="10512" max="10512" width="3.7109375" style="12" customWidth="1"/>
    <col min="10513" max="10513" width="6.7109375" style="12" customWidth="1"/>
    <col min="10514" max="10514" width="4.42578125" style="12" customWidth="1"/>
    <col min="10515" max="10515" width="3.7109375" style="12" customWidth="1"/>
    <col min="10516" max="10516" width="6.7109375" style="12" customWidth="1"/>
    <col min="10517" max="10744" width="9.140625" style="12"/>
    <col min="10745" max="10745" width="4.28515625" style="12" customWidth="1"/>
    <col min="10746" max="10746" width="9.140625" style="12"/>
    <col min="10747" max="10747" width="24.5703125" style="12" customWidth="1"/>
    <col min="10748" max="10748" width="14.140625" style="12" customWidth="1"/>
    <col min="10749" max="10749" width="15.7109375" style="12" customWidth="1"/>
    <col min="10750" max="10750" width="14.140625" style="12" customWidth="1"/>
    <col min="10751" max="10751" width="11.85546875" style="12" customWidth="1"/>
    <col min="10752" max="10752" width="14" style="12" customWidth="1"/>
    <col min="10753" max="10753" width="19.140625" style="12" customWidth="1"/>
    <col min="10754" max="10754" width="13" style="12" customWidth="1"/>
    <col min="10755" max="10755" width="11.28515625" style="12" customWidth="1"/>
    <col min="10756" max="10756" width="16.42578125" style="12" customWidth="1"/>
    <col min="10757" max="10757" width="48.7109375" style="12" customWidth="1"/>
    <col min="10758" max="10758" width="7.42578125" style="12" customWidth="1"/>
    <col min="10759" max="10759" width="9.85546875" style="12" customWidth="1"/>
    <col min="10760" max="10760" width="8.28515625" style="12" customWidth="1"/>
    <col min="10761" max="10761" width="4.42578125" style="12" customWidth="1"/>
    <col min="10762" max="10762" width="3.7109375" style="12" customWidth="1"/>
    <col min="10763" max="10763" width="6.7109375" style="12" customWidth="1"/>
    <col min="10764" max="10764" width="4.42578125" style="12" customWidth="1"/>
    <col min="10765" max="10765" width="3.7109375" style="12" customWidth="1"/>
    <col min="10766" max="10766" width="6.7109375" style="12" customWidth="1"/>
    <col min="10767" max="10767" width="4.42578125" style="12" customWidth="1"/>
    <col min="10768" max="10768" width="3.7109375" style="12" customWidth="1"/>
    <col min="10769" max="10769" width="6.7109375" style="12" customWidth="1"/>
    <col min="10770" max="10770" width="4.42578125" style="12" customWidth="1"/>
    <col min="10771" max="10771" width="3.7109375" style="12" customWidth="1"/>
    <col min="10772" max="10772" width="6.7109375" style="12" customWidth="1"/>
    <col min="10773" max="11000" width="9.140625" style="12"/>
    <col min="11001" max="11001" width="4.28515625" style="12" customWidth="1"/>
    <col min="11002" max="11002" width="9.140625" style="12"/>
    <col min="11003" max="11003" width="24.5703125" style="12" customWidth="1"/>
    <col min="11004" max="11004" width="14.140625" style="12" customWidth="1"/>
    <col min="11005" max="11005" width="15.7109375" style="12" customWidth="1"/>
    <col min="11006" max="11006" width="14.140625" style="12" customWidth="1"/>
    <col min="11007" max="11007" width="11.85546875" style="12" customWidth="1"/>
    <col min="11008" max="11008" width="14" style="12" customWidth="1"/>
    <col min="11009" max="11009" width="19.140625" style="12" customWidth="1"/>
    <col min="11010" max="11010" width="13" style="12" customWidth="1"/>
    <col min="11011" max="11011" width="11.28515625" style="12" customWidth="1"/>
    <col min="11012" max="11012" width="16.42578125" style="12" customWidth="1"/>
    <col min="11013" max="11013" width="48.7109375" style="12" customWidth="1"/>
    <col min="11014" max="11014" width="7.42578125" style="12" customWidth="1"/>
    <col min="11015" max="11015" width="9.85546875" style="12" customWidth="1"/>
    <col min="11016" max="11016" width="8.28515625" style="12" customWidth="1"/>
    <col min="11017" max="11017" width="4.42578125" style="12" customWidth="1"/>
    <col min="11018" max="11018" width="3.7109375" style="12" customWidth="1"/>
    <col min="11019" max="11019" width="6.7109375" style="12" customWidth="1"/>
    <col min="11020" max="11020" width="4.42578125" style="12" customWidth="1"/>
    <col min="11021" max="11021" width="3.7109375" style="12" customWidth="1"/>
    <col min="11022" max="11022" width="6.7109375" style="12" customWidth="1"/>
    <col min="11023" max="11023" width="4.42578125" style="12" customWidth="1"/>
    <col min="11024" max="11024" width="3.7109375" style="12" customWidth="1"/>
    <col min="11025" max="11025" width="6.7109375" style="12" customWidth="1"/>
    <col min="11026" max="11026" width="4.42578125" style="12" customWidth="1"/>
    <col min="11027" max="11027" width="3.7109375" style="12" customWidth="1"/>
    <col min="11028" max="11028" width="6.7109375" style="12" customWidth="1"/>
    <col min="11029" max="11256" width="9.140625" style="12"/>
    <col min="11257" max="11257" width="4.28515625" style="12" customWidth="1"/>
    <col min="11258" max="11258" width="9.140625" style="12"/>
    <col min="11259" max="11259" width="24.5703125" style="12" customWidth="1"/>
    <col min="11260" max="11260" width="14.140625" style="12" customWidth="1"/>
    <col min="11261" max="11261" width="15.7109375" style="12" customWidth="1"/>
    <col min="11262" max="11262" width="14.140625" style="12" customWidth="1"/>
    <col min="11263" max="11263" width="11.85546875" style="12" customWidth="1"/>
    <col min="11264" max="11264" width="14" style="12" customWidth="1"/>
    <col min="11265" max="11265" width="19.140625" style="12" customWidth="1"/>
    <col min="11266" max="11266" width="13" style="12" customWidth="1"/>
    <col min="11267" max="11267" width="11.28515625" style="12" customWidth="1"/>
    <col min="11268" max="11268" width="16.42578125" style="12" customWidth="1"/>
    <col min="11269" max="11269" width="48.7109375" style="12" customWidth="1"/>
    <col min="11270" max="11270" width="7.42578125" style="12" customWidth="1"/>
    <col min="11271" max="11271" width="9.85546875" style="12" customWidth="1"/>
    <col min="11272" max="11272" width="8.28515625" style="12" customWidth="1"/>
    <col min="11273" max="11273" width="4.42578125" style="12" customWidth="1"/>
    <col min="11274" max="11274" width="3.7109375" style="12" customWidth="1"/>
    <col min="11275" max="11275" width="6.7109375" style="12" customWidth="1"/>
    <col min="11276" max="11276" width="4.42578125" style="12" customWidth="1"/>
    <col min="11277" max="11277" width="3.7109375" style="12" customWidth="1"/>
    <col min="11278" max="11278" width="6.7109375" style="12" customWidth="1"/>
    <col min="11279" max="11279" width="4.42578125" style="12" customWidth="1"/>
    <col min="11280" max="11280" width="3.7109375" style="12" customWidth="1"/>
    <col min="11281" max="11281" width="6.7109375" style="12" customWidth="1"/>
    <col min="11282" max="11282" width="4.42578125" style="12" customWidth="1"/>
    <col min="11283" max="11283" width="3.7109375" style="12" customWidth="1"/>
    <col min="11284" max="11284" width="6.7109375" style="12" customWidth="1"/>
    <col min="11285" max="11512" width="9.140625" style="12"/>
    <col min="11513" max="11513" width="4.28515625" style="12" customWidth="1"/>
    <col min="11514" max="11514" width="9.140625" style="12"/>
    <col min="11515" max="11515" width="24.5703125" style="12" customWidth="1"/>
    <col min="11516" max="11516" width="14.140625" style="12" customWidth="1"/>
    <col min="11517" max="11517" width="15.7109375" style="12" customWidth="1"/>
    <col min="11518" max="11518" width="14.140625" style="12" customWidth="1"/>
    <col min="11519" max="11519" width="11.85546875" style="12" customWidth="1"/>
    <col min="11520" max="11520" width="14" style="12" customWidth="1"/>
    <col min="11521" max="11521" width="19.140625" style="12" customWidth="1"/>
    <col min="11522" max="11522" width="13" style="12" customWidth="1"/>
    <col min="11523" max="11523" width="11.28515625" style="12" customWidth="1"/>
    <col min="11524" max="11524" width="16.42578125" style="12" customWidth="1"/>
    <col min="11525" max="11525" width="48.7109375" style="12" customWidth="1"/>
    <col min="11526" max="11526" width="7.42578125" style="12" customWidth="1"/>
    <col min="11527" max="11527" width="9.85546875" style="12" customWidth="1"/>
    <col min="11528" max="11528" width="8.28515625" style="12" customWidth="1"/>
    <col min="11529" max="11529" width="4.42578125" style="12" customWidth="1"/>
    <col min="11530" max="11530" width="3.7109375" style="12" customWidth="1"/>
    <col min="11531" max="11531" width="6.7109375" style="12" customWidth="1"/>
    <col min="11532" max="11532" width="4.42578125" style="12" customWidth="1"/>
    <col min="11533" max="11533" width="3.7109375" style="12" customWidth="1"/>
    <col min="11534" max="11534" width="6.7109375" style="12" customWidth="1"/>
    <col min="11535" max="11535" width="4.42578125" style="12" customWidth="1"/>
    <col min="11536" max="11536" width="3.7109375" style="12" customWidth="1"/>
    <col min="11537" max="11537" width="6.7109375" style="12" customWidth="1"/>
    <col min="11538" max="11538" width="4.42578125" style="12" customWidth="1"/>
    <col min="11539" max="11539" width="3.7109375" style="12" customWidth="1"/>
    <col min="11540" max="11540" width="6.7109375" style="12" customWidth="1"/>
    <col min="11541" max="11768" width="9.140625" style="12"/>
    <col min="11769" max="11769" width="4.28515625" style="12" customWidth="1"/>
    <col min="11770" max="11770" width="9.140625" style="12"/>
    <col min="11771" max="11771" width="24.5703125" style="12" customWidth="1"/>
    <col min="11772" max="11772" width="14.140625" style="12" customWidth="1"/>
    <col min="11773" max="11773" width="15.7109375" style="12" customWidth="1"/>
    <col min="11774" max="11774" width="14.140625" style="12" customWidth="1"/>
    <col min="11775" max="11775" width="11.85546875" style="12" customWidth="1"/>
    <col min="11776" max="11776" width="14" style="12" customWidth="1"/>
    <col min="11777" max="11777" width="19.140625" style="12" customWidth="1"/>
    <col min="11778" max="11778" width="13" style="12" customWidth="1"/>
    <col min="11779" max="11779" width="11.28515625" style="12" customWidth="1"/>
    <col min="11780" max="11780" width="16.42578125" style="12" customWidth="1"/>
    <col min="11781" max="11781" width="48.7109375" style="12" customWidth="1"/>
    <col min="11782" max="11782" width="7.42578125" style="12" customWidth="1"/>
    <col min="11783" max="11783" width="9.85546875" style="12" customWidth="1"/>
    <col min="11784" max="11784" width="8.28515625" style="12" customWidth="1"/>
    <col min="11785" max="11785" width="4.42578125" style="12" customWidth="1"/>
    <col min="11786" max="11786" width="3.7109375" style="12" customWidth="1"/>
    <col min="11787" max="11787" width="6.7109375" style="12" customWidth="1"/>
    <col min="11788" max="11788" width="4.42578125" style="12" customWidth="1"/>
    <col min="11789" max="11789" width="3.7109375" style="12" customWidth="1"/>
    <col min="11790" max="11790" width="6.7109375" style="12" customWidth="1"/>
    <col min="11791" max="11791" width="4.42578125" style="12" customWidth="1"/>
    <col min="11792" max="11792" width="3.7109375" style="12" customWidth="1"/>
    <col min="11793" max="11793" width="6.7109375" style="12" customWidth="1"/>
    <col min="11794" max="11794" width="4.42578125" style="12" customWidth="1"/>
    <col min="11795" max="11795" width="3.7109375" style="12" customWidth="1"/>
    <col min="11796" max="11796" width="6.7109375" style="12" customWidth="1"/>
    <col min="11797" max="12024" width="9.140625" style="12"/>
    <col min="12025" max="12025" width="4.28515625" style="12" customWidth="1"/>
    <col min="12026" max="12026" width="9.140625" style="12"/>
    <col min="12027" max="12027" width="24.5703125" style="12" customWidth="1"/>
    <col min="12028" max="12028" width="14.140625" style="12" customWidth="1"/>
    <col min="12029" max="12029" width="15.7109375" style="12" customWidth="1"/>
    <col min="12030" max="12030" width="14.140625" style="12" customWidth="1"/>
    <col min="12031" max="12031" width="11.85546875" style="12" customWidth="1"/>
    <col min="12032" max="12032" width="14" style="12" customWidth="1"/>
    <col min="12033" max="12033" width="19.140625" style="12" customWidth="1"/>
    <col min="12034" max="12034" width="13" style="12" customWidth="1"/>
    <col min="12035" max="12035" width="11.28515625" style="12" customWidth="1"/>
    <col min="12036" max="12036" width="16.42578125" style="12" customWidth="1"/>
    <col min="12037" max="12037" width="48.7109375" style="12" customWidth="1"/>
    <col min="12038" max="12038" width="7.42578125" style="12" customWidth="1"/>
    <col min="12039" max="12039" width="9.85546875" style="12" customWidth="1"/>
    <col min="12040" max="12040" width="8.28515625" style="12" customWidth="1"/>
    <col min="12041" max="12041" width="4.42578125" style="12" customWidth="1"/>
    <col min="12042" max="12042" width="3.7109375" style="12" customWidth="1"/>
    <col min="12043" max="12043" width="6.7109375" style="12" customWidth="1"/>
    <col min="12044" max="12044" width="4.42578125" style="12" customWidth="1"/>
    <col min="12045" max="12045" width="3.7109375" style="12" customWidth="1"/>
    <col min="12046" max="12046" width="6.7109375" style="12" customWidth="1"/>
    <col min="12047" max="12047" width="4.42578125" style="12" customWidth="1"/>
    <col min="12048" max="12048" width="3.7109375" style="12" customWidth="1"/>
    <col min="12049" max="12049" width="6.7109375" style="12" customWidth="1"/>
    <col min="12050" max="12050" width="4.42578125" style="12" customWidth="1"/>
    <col min="12051" max="12051" width="3.7109375" style="12" customWidth="1"/>
    <col min="12052" max="12052" width="6.7109375" style="12" customWidth="1"/>
    <col min="12053" max="12280" width="9.140625" style="12"/>
    <col min="12281" max="12281" width="4.28515625" style="12" customWidth="1"/>
    <col min="12282" max="12282" width="9.140625" style="12"/>
    <col min="12283" max="12283" width="24.5703125" style="12" customWidth="1"/>
    <col min="12284" max="12284" width="14.140625" style="12" customWidth="1"/>
    <col min="12285" max="12285" width="15.7109375" style="12" customWidth="1"/>
    <col min="12286" max="12286" width="14.140625" style="12" customWidth="1"/>
    <col min="12287" max="12287" width="11.85546875" style="12" customWidth="1"/>
    <col min="12288" max="12288" width="14" style="12" customWidth="1"/>
    <col min="12289" max="12289" width="19.140625" style="12" customWidth="1"/>
    <col min="12290" max="12290" width="13" style="12" customWidth="1"/>
    <col min="12291" max="12291" width="11.28515625" style="12" customWidth="1"/>
    <col min="12292" max="12292" width="16.42578125" style="12" customWidth="1"/>
    <col min="12293" max="12293" width="48.7109375" style="12" customWidth="1"/>
    <col min="12294" max="12294" width="7.42578125" style="12" customWidth="1"/>
    <col min="12295" max="12295" width="9.85546875" style="12" customWidth="1"/>
    <col min="12296" max="12296" width="8.28515625" style="12" customWidth="1"/>
    <col min="12297" max="12297" width="4.42578125" style="12" customWidth="1"/>
    <col min="12298" max="12298" width="3.7109375" style="12" customWidth="1"/>
    <col min="12299" max="12299" width="6.7109375" style="12" customWidth="1"/>
    <col min="12300" max="12300" width="4.42578125" style="12" customWidth="1"/>
    <col min="12301" max="12301" width="3.7109375" style="12" customWidth="1"/>
    <col min="12302" max="12302" width="6.7109375" style="12" customWidth="1"/>
    <col min="12303" max="12303" width="4.42578125" style="12" customWidth="1"/>
    <col min="12304" max="12304" width="3.7109375" style="12" customWidth="1"/>
    <col min="12305" max="12305" width="6.7109375" style="12" customWidth="1"/>
    <col min="12306" max="12306" width="4.42578125" style="12" customWidth="1"/>
    <col min="12307" max="12307" width="3.7109375" style="12" customWidth="1"/>
    <col min="12308" max="12308" width="6.7109375" style="12" customWidth="1"/>
    <col min="12309" max="12536" width="9.140625" style="12"/>
    <col min="12537" max="12537" width="4.28515625" style="12" customWidth="1"/>
    <col min="12538" max="12538" width="9.140625" style="12"/>
    <col min="12539" max="12539" width="24.5703125" style="12" customWidth="1"/>
    <col min="12540" max="12540" width="14.140625" style="12" customWidth="1"/>
    <col min="12541" max="12541" width="15.7109375" style="12" customWidth="1"/>
    <col min="12542" max="12542" width="14.140625" style="12" customWidth="1"/>
    <col min="12543" max="12543" width="11.85546875" style="12" customWidth="1"/>
    <col min="12544" max="12544" width="14" style="12" customWidth="1"/>
    <col min="12545" max="12545" width="19.140625" style="12" customWidth="1"/>
    <col min="12546" max="12546" width="13" style="12" customWidth="1"/>
    <col min="12547" max="12547" width="11.28515625" style="12" customWidth="1"/>
    <col min="12548" max="12548" width="16.42578125" style="12" customWidth="1"/>
    <col min="12549" max="12549" width="48.7109375" style="12" customWidth="1"/>
    <col min="12550" max="12550" width="7.42578125" style="12" customWidth="1"/>
    <col min="12551" max="12551" width="9.85546875" style="12" customWidth="1"/>
    <col min="12552" max="12552" width="8.28515625" style="12" customWidth="1"/>
    <col min="12553" max="12553" width="4.42578125" style="12" customWidth="1"/>
    <col min="12554" max="12554" width="3.7109375" style="12" customWidth="1"/>
    <col min="12555" max="12555" width="6.7109375" style="12" customWidth="1"/>
    <col min="12556" max="12556" width="4.42578125" style="12" customWidth="1"/>
    <col min="12557" max="12557" width="3.7109375" style="12" customWidth="1"/>
    <col min="12558" max="12558" width="6.7109375" style="12" customWidth="1"/>
    <col min="12559" max="12559" width="4.42578125" style="12" customWidth="1"/>
    <col min="12560" max="12560" width="3.7109375" style="12" customWidth="1"/>
    <col min="12561" max="12561" width="6.7109375" style="12" customWidth="1"/>
    <col min="12562" max="12562" width="4.42578125" style="12" customWidth="1"/>
    <col min="12563" max="12563" width="3.7109375" style="12" customWidth="1"/>
    <col min="12564" max="12564" width="6.7109375" style="12" customWidth="1"/>
    <col min="12565" max="12792" width="9.140625" style="12"/>
    <col min="12793" max="12793" width="4.28515625" style="12" customWidth="1"/>
    <col min="12794" max="12794" width="9.140625" style="12"/>
    <col min="12795" max="12795" width="24.5703125" style="12" customWidth="1"/>
    <col min="12796" max="12796" width="14.140625" style="12" customWidth="1"/>
    <col min="12797" max="12797" width="15.7109375" style="12" customWidth="1"/>
    <col min="12798" max="12798" width="14.140625" style="12" customWidth="1"/>
    <col min="12799" max="12799" width="11.85546875" style="12" customWidth="1"/>
    <col min="12800" max="12800" width="14" style="12" customWidth="1"/>
    <col min="12801" max="12801" width="19.140625" style="12" customWidth="1"/>
    <col min="12802" max="12802" width="13" style="12" customWidth="1"/>
    <col min="12803" max="12803" width="11.28515625" style="12" customWidth="1"/>
    <col min="12804" max="12804" width="16.42578125" style="12" customWidth="1"/>
    <col min="12805" max="12805" width="48.7109375" style="12" customWidth="1"/>
    <col min="12806" max="12806" width="7.42578125" style="12" customWidth="1"/>
    <col min="12807" max="12807" width="9.85546875" style="12" customWidth="1"/>
    <col min="12808" max="12808" width="8.28515625" style="12" customWidth="1"/>
    <col min="12809" max="12809" width="4.42578125" style="12" customWidth="1"/>
    <col min="12810" max="12810" width="3.7109375" style="12" customWidth="1"/>
    <col min="12811" max="12811" width="6.7109375" style="12" customWidth="1"/>
    <col min="12812" max="12812" width="4.42578125" style="12" customWidth="1"/>
    <col min="12813" max="12813" width="3.7109375" style="12" customWidth="1"/>
    <col min="12814" max="12814" width="6.7109375" style="12" customWidth="1"/>
    <col min="12815" max="12815" width="4.42578125" style="12" customWidth="1"/>
    <col min="12816" max="12816" width="3.7109375" style="12" customWidth="1"/>
    <col min="12817" max="12817" width="6.7109375" style="12" customWidth="1"/>
    <col min="12818" max="12818" width="4.42578125" style="12" customWidth="1"/>
    <col min="12819" max="12819" width="3.7109375" style="12" customWidth="1"/>
    <col min="12820" max="12820" width="6.7109375" style="12" customWidth="1"/>
    <col min="12821" max="13048" width="9.140625" style="12"/>
    <col min="13049" max="13049" width="4.28515625" style="12" customWidth="1"/>
    <col min="13050" max="13050" width="9.140625" style="12"/>
    <col min="13051" max="13051" width="24.5703125" style="12" customWidth="1"/>
    <col min="13052" max="13052" width="14.140625" style="12" customWidth="1"/>
    <col min="13053" max="13053" width="15.7109375" style="12" customWidth="1"/>
    <col min="13054" max="13054" width="14.140625" style="12" customWidth="1"/>
    <col min="13055" max="13055" width="11.85546875" style="12" customWidth="1"/>
    <col min="13056" max="13056" width="14" style="12" customWidth="1"/>
    <col min="13057" max="13057" width="19.140625" style="12" customWidth="1"/>
    <col min="13058" max="13058" width="13" style="12" customWidth="1"/>
    <col min="13059" max="13059" width="11.28515625" style="12" customWidth="1"/>
    <col min="13060" max="13060" width="16.42578125" style="12" customWidth="1"/>
    <col min="13061" max="13061" width="48.7109375" style="12" customWidth="1"/>
    <col min="13062" max="13062" width="7.42578125" style="12" customWidth="1"/>
    <col min="13063" max="13063" width="9.85546875" style="12" customWidth="1"/>
    <col min="13064" max="13064" width="8.28515625" style="12" customWidth="1"/>
    <col min="13065" max="13065" width="4.42578125" style="12" customWidth="1"/>
    <col min="13066" max="13066" width="3.7109375" style="12" customWidth="1"/>
    <col min="13067" max="13067" width="6.7109375" style="12" customWidth="1"/>
    <col min="13068" max="13068" width="4.42578125" style="12" customWidth="1"/>
    <col min="13069" max="13069" width="3.7109375" style="12" customWidth="1"/>
    <col min="13070" max="13070" width="6.7109375" style="12" customWidth="1"/>
    <col min="13071" max="13071" width="4.42578125" style="12" customWidth="1"/>
    <col min="13072" max="13072" width="3.7109375" style="12" customWidth="1"/>
    <col min="13073" max="13073" width="6.7109375" style="12" customWidth="1"/>
    <col min="13074" max="13074" width="4.42578125" style="12" customWidth="1"/>
    <col min="13075" max="13075" width="3.7109375" style="12" customWidth="1"/>
    <col min="13076" max="13076" width="6.7109375" style="12" customWidth="1"/>
    <col min="13077" max="13304" width="9.140625" style="12"/>
    <col min="13305" max="13305" width="4.28515625" style="12" customWidth="1"/>
    <col min="13306" max="13306" width="9.140625" style="12"/>
    <col min="13307" max="13307" width="24.5703125" style="12" customWidth="1"/>
    <col min="13308" max="13308" width="14.140625" style="12" customWidth="1"/>
    <col min="13309" max="13309" width="15.7109375" style="12" customWidth="1"/>
    <col min="13310" max="13310" width="14.140625" style="12" customWidth="1"/>
    <col min="13311" max="13311" width="11.85546875" style="12" customWidth="1"/>
    <col min="13312" max="13312" width="14" style="12" customWidth="1"/>
    <col min="13313" max="13313" width="19.140625" style="12" customWidth="1"/>
    <col min="13314" max="13314" width="13" style="12" customWidth="1"/>
    <col min="13315" max="13315" width="11.28515625" style="12" customWidth="1"/>
    <col min="13316" max="13316" width="16.42578125" style="12" customWidth="1"/>
    <col min="13317" max="13317" width="48.7109375" style="12" customWidth="1"/>
    <col min="13318" max="13318" width="7.42578125" style="12" customWidth="1"/>
    <col min="13319" max="13319" width="9.85546875" style="12" customWidth="1"/>
    <col min="13320" max="13320" width="8.28515625" style="12" customWidth="1"/>
    <col min="13321" max="13321" width="4.42578125" style="12" customWidth="1"/>
    <col min="13322" max="13322" width="3.7109375" style="12" customWidth="1"/>
    <col min="13323" max="13323" width="6.7109375" style="12" customWidth="1"/>
    <col min="13324" max="13324" width="4.42578125" style="12" customWidth="1"/>
    <col min="13325" max="13325" width="3.7109375" style="12" customWidth="1"/>
    <col min="13326" max="13326" width="6.7109375" style="12" customWidth="1"/>
    <col min="13327" max="13327" width="4.42578125" style="12" customWidth="1"/>
    <col min="13328" max="13328" width="3.7109375" style="12" customWidth="1"/>
    <col min="13329" max="13329" width="6.7109375" style="12" customWidth="1"/>
    <col min="13330" max="13330" width="4.42578125" style="12" customWidth="1"/>
    <col min="13331" max="13331" width="3.7109375" style="12" customWidth="1"/>
    <col min="13332" max="13332" width="6.7109375" style="12" customWidth="1"/>
    <col min="13333" max="13560" width="9.140625" style="12"/>
    <col min="13561" max="13561" width="4.28515625" style="12" customWidth="1"/>
    <col min="13562" max="13562" width="9.140625" style="12"/>
    <col min="13563" max="13563" width="24.5703125" style="12" customWidth="1"/>
    <col min="13564" max="13564" width="14.140625" style="12" customWidth="1"/>
    <col min="13565" max="13565" width="15.7109375" style="12" customWidth="1"/>
    <col min="13566" max="13566" width="14.140625" style="12" customWidth="1"/>
    <col min="13567" max="13567" width="11.85546875" style="12" customWidth="1"/>
    <col min="13568" max="13568" width="14" style="12" customWidth="1"/>
    <col min="13569" max="13569" width="19.140625" style="12" customWidth="1"/>
    <col min="13570" max="13570" width="13" style="12" customWidth="1"/>
    <col min="13571" max="13571" width="11.28515625" style="12" customWidth="1"/>
    <col min="13572" max="13572" width="16.42578125" style="12" customWidth="1"/>
    <col min="13573" max="13573" width="48.7109375" style="12" customWidth="1"/>
    <col min="13574" max="13574" width="7.42578125" style="12" customWidth="1"/>
    <col min="13575" max="13575" width="9.85546875" style="12" customWidth="1"/>
    <col min="13576" max="13576" width="8.28515625" style="12" customWidth="1"/>
    <col min="13577" max="13577" width="4.42578125" style="12" customWidth="1"/>
    <col min="13578" max="13578" width="3.7109375" style="12" customWidth="1"/>
    <col min="13579" max="13579" width="6.7109375" style="12" customWidth="1"/>
    <col min="13580" max="13580" width="4.42578125" style="12" customWidth="1"/>
    <col min="13581" max="13581" width="3.7109375" style="12" customWidth="1"/>
    <col min="13582" max="13582" width="6.7109375" style="12" customWidth="1"/>
    <col min="13583" max="13583" width="4.42578125" style="12" customWidth="1"/>
    <col min="13584" max="13584" width="3.7109375" style="12" customWidth="1"/>
    <col min="13585" max="13585" width="6.7109375" style="12" customWidth="1"/>
    <col min="13586" max="13586" width="4.42578125" style="12" customWidth="1"/>
    <col min="13587" max="13587" width="3.7109375" style="12" customWidth="1"/>
    <col min="13588" max="13588" width="6.7109375" style="12" customWidth="1"/>
    <col min="13589" max="13816" width="9.140625" style="12"/>
    <col min="13817" max="13817" width="4.28515625" style="12" customWidth="1"/>
    <col min="13818" max="13818" width="9.140625" style="12"/>
    <col min="13819" max="13819" width="24.5703125" style="12" customWidth="1"/>
    <col min="13820" max="13820" width="14.140625" style="12" customWidth="1"/>
    <col min="13821" max="13821" width="15.7109375" style="12" customWidth="1"/>
    <col min="13822" max="13822" width="14.140625" style="12" customWidth="1"/>
    <col min="13823" max="13823" width="11.85546875" style="12" customWidth="1"/>
    <col min="13824" max="13824" width="14" style="12" customWidth="1"/>
    <col min="13825" max="13825" width="19.140625" style="12" customWidth="1"/>
    <col min="13826" max="13826" width="13" style="12" customWidth="1"/>
    <col min="13827" max="13827" width="11.28515625" style="12" customWidth="1"/>
    <col min="13828" max="13828" width="16.42578125" style="12" customWidth="1"/>
    <col min="13829" max="13829" width="48.7109375" style="12" customWidth="1"/>
    <col min="13830" max="13830" width="7.42578125" style="12" customWidth="1"/>
    <col min="13831" max="13831" width="9.85546875" style="12" customWidth="1"/>
    <col min="13832" max="13832" width="8.28515625" style="12" customWidth="1"/>
    <col min="13833" max="13833" width="4.42578125" style="12" customWidth="1"/>
    <col min="13834" max="13834" width="3.7109375" style="12" customWidth="1"/>
    <col min="13835" max="13835" width="6.7109375" style="12" customWidth="1"/>
    <col min="13836" max="13836" width="4.42578125" style="12" customWidth="1"/>
    <col min="13837" max="13837" width="3.7109375" style="12" customWidth="1"/>
    <col min="13838" max="13838" width="6.7109375" style="12" customWidth="1"/>
    <col min="13839" max="13839" width="4.42578125" style="12" customWidth="1"/>
    <col min="13840" max="13840" width="3.7109375" style="12" customWidth="1"/>
    <col min="13841" max="13841" width="6.7109375" style="12" customWidth="1"/>
    <col min="13842" max="13842" width="4.42578125" style="12" customWidth="1"/>
    <col min="13843" max="13843" width="3.7109375" style="12" customWidth="1"/>
    <col min="13844" max="13844" width="6.7109375" style="12" customWidth="1"/>
    <col min="13845" max="14072" width="9.140625" style="12"/>
    <col min="14073" max="14073" width="4.28515625" style="12" customWidth="1"/>
    <col min="14074" max="14074" width="9.140625" style="12"/>
    <col min="14075" max="14075" width="24.5703125" style="12" customWidth="1"/>
    <col min="14076" max="14076" width="14.140625" style="12" customWidth="1"/>
    <col min="14077" max="14077" width="15.7109375" style="12" customWidth="1"/>
    <col min="14078" max="14078" width="14.140625" style="12" customWidth="1"/>
    <col min="14079" max="14079" width="11.85546875" style="12" customWidth="1"/>
    <col min="14080" max="14080" width="14" style="12" customWidth="1"/>
    <col min="14081" max="14081" width="19.140625" style="12" customWidth="1"/>
    <col min="14082" max="14082" width="13" style="12" customWidth="1"/>
    <col min="14083" max="14083" width="11.28515625" style="12" customWidth="1"/>
    <col min="14084" max="14084" width="16.42578125" style="12" customWidth="1"/>
    <col min="14085" max="14085" width="48.7109375" style="12" customWidth="1"/>
    <col min="14086" max="14086" width="7.42578125" style="12" customWidth="1"/>
    <col min="14087" max="14087" width="9.85546875" style="12" customWidth="1"/>
    <col min="14088" max="14088" width="8.28515625" style="12" customWidth="1"/>
    <col min="14089" max="14089" width="4.42578125" style="12" customWidth="1"/>
    <col min="14090" max="14090" width="3.7109375" style="12" customWidth="1"/>
    <col min="14091" max="14091" width="6.7109375" style="12" customWidth="1"/>
    <col min="14092" max="14092" width="4.42578125" style="12" customWidth="1"/>
    <col min="14093" max="14093" width="3.7109375" style="12" customWidth="1"/>
    <col min="14094" max="14094" width="6.7109375" style="12" customWidth="1"/>
    <col min="14095" max="14095" width="4.42578125" style="12" customWidth="1"/>
    <col min="14096" max="14096" width="3.7109375" style="12" customWidth="1"/>
    <col min="14097" max="14097" width="6.7109375" style="12" customWidth="1"/>
    <col min="14098" max="14098" width="4.42578125" style="12" customWidth="1"/>
    <col min="14099" max="14099" width="3.7109375" style="12" customWidth="1"/>
    <col min="14100" max="14100" width="6.7109375" style="12" customWidth="1"/>
    <col min="14101" max="14328" width="9.140625" style="12"/>
    <col min="14329" max="14329" width="4.28515625" style="12" customWidth="1"/>
    <col min="14330" max="14330" width="9.140625" style="12"/>
    <col min="14331" max="14331" width="24.5703125" style="12" customWidth="1"/>
    <col min="14332" max="14332" width="14.140625" style="12" customWidth="1"/>
    <col min="14333" max="14333" width="15.7109375" style="12" customWidth="1"/>
    <col min="14334" max="14334" width="14.140625" style="12" customWidth="1"/>
    <col min="14335" max="14335" width="11.85546875" style="12" customWidth="1"/>
    <col min="14336" max="14336" width="14" style="12" customWidth="1"/>
    <col min="14337" max="14337" width="19.140625" style="12" customWidth="1"/>
    <col min="14338" max="14338" width="13" style="12" customWidth="1"/>
    <col min="14339" max="14339" width="11.28515625" style="12" customWidth="1"/>
    <col min="14340" max="14340" width="16.42578125" style="12" customWidth="1"/>
    <col min="14341" max="14341" width="48.7109375" style="12" customWidth="1"/>
    <col min="14342" max="14342" width="7.42578125" style="12" customWidth="1"/>
    <col min="14343" max="14343" width="9.85546875" style="12" customWidth="1"/>
    <col min="14344" max="14344" width="8.28515625" style="12" customWidth="1"/>
    <col min="14345" max="14345" width="4.42578125" style="12" customWidth="1"/>
    <col min="14346" max="14346" width="3.7109375" style="12" customWidth="1"/>
    <col min="14347" max="14347" width="6.7109375" style="12" customWidth="1"/>
    <col min="14348" max="14348" width="4.42578125" style="12" customWidth="1"/>
    <col min="14349" max="14349" width="3.7109375" style="12" customWidth="1"/>
    <col min="14350" max="14350" width="6.7109375" style="12" customWidth="1"/>
    <col min="14351" max="14351" width="4.42578125" style="12" customWidth="1"/>
    <col min="14352" max="14352" width="3.7109375" style="12" customWidth="1"/>
    <col min="14353" max="14353" width="6.7109375" style="12" customWidth="1"/>
    <col min="14354" max="14354" width="4.42578125" style="12" customWidth="1"/>
    <col min="14355" max="14355" width="3.7109375" style="12" customWidth="1"/>
    <col min="14356" max="14356" width="6.7109375" style="12" customWidth="1"/>
    <col min="14357" max="14584" width="9.140625" style="12"/>
    <col min="14585" max="14585" width="4.28515625" style="12" customWidth="1"/>
    <col min="14586" max="14586" width="9.140625" style="12"/>
    <col min="14587" max="14587" width="24.5703125" style="12" customWidth="1"/>
    <col min="14588" max="14588" width="14.140625" style="12" customWidth="1"/>
    <col min="14589" max="14589" width="15.7109375" style="12" customWidth="1"/>
    <col min="14590" max="14590" width="14.140625" style="12" customWidth="1"/>
    <col min="14591" max="14591" width="11.85546875" style="12" customWidth="1"/>
    <col min="14592" max="14592" width="14" style="12" customWidth="1"/>
    <col min="14593" max="14593" width="19.140625" style="12" customWidth="1"/>
    <col min="14594" max="14594" width="13" style="12" customWidth="1"/>
    <col min="14595" max="14595" width="11.28515625" style="12" customWidth="1"/>
    <col min="14596" max="14596" width="16.42578125" style="12" customWidth="1"/>
    <col min="14597" max="14597" width="48.7109375" style="12" customWidth="1"/>
    <col min="14598" max="14598" width="7.42578125" style="12" customWidth="1"/>
    <col min="14599" max="14599" width="9.85546875" style="12" customWidth="1"/>
    <col min="14600" max="14600" width="8.28515625" style="12" customWidth="1"/>
    <col min="14601" max="14601" width="4.42578125" style="12" customWidth="1"/>
    <col min="14602" max="14602" width="3.7109375" style="12" customWidth="1"/>
    <col min="14603" max="14603" width="6.7109375" style="12" customWidth="1"/>
    <col min="14604" max="14604" width="4.42578125" style="12" customWidth="1"/>
    <col min="14605" max="14605" width="3.7109375" style="12" customWidth="1"/>
    <col min="14606" max="14606" width="6.7109375" style="12" customWidth="1"/>
    <col min="14607" max="14607" width="4.42578125" style="12" customWidth="1"/>
    <col min="14608" max="14608" width="3.7109375" style="12" customWidth="1"/>
    <col min="14609" max="14609" width="6.7109375" style="12" customWidth="1"/>
    <col min="14610" max="14610" width="4.42578125" style="12" customWidth="1"/>
    <col min="14611" max="14611" width="3.7109375" style="12" customWidth="1"/>
    <col min="14612" max="14612" width="6.7109375" style="12" customWidth="1"/>
    <col min="14613" max="14840" width="9.140625" style="12"/>
    <col min="14841" max="14841" width="4.28515625" style="12" customWidth="1"/>
    <col min="14842" max="14842" width="9.140625" style="12"/>
    <col min="14843" max="14843" width="24.5703125" style="12" customWidth="1"/>
    <col min="14844" max="14844" width="14.140625" style="12" customWidth="1"/>
    <col min="14845" max="14845" width="15.7109375" style="12" customWidth="1"/>
    <col min="14846" max="14846" width="14.140625" style="12" customWidth="1"/>
    <col min="14847" max="14847" width="11.85546875" style="12" customWidth="1"/>
    <col min="14848" max="14848" width="14" style="12" customWidth="1"/>
    <col min="14849" max="14849" width="19.140625" style="12" customWidth="1"/>
    <col min="14850" max="14850" width="13" style="12" customWidth="1"/>
    <col min="14851" max="14851" width="11.28515625" style="12" customWidth="1"/>
    <col min="14852" max="14852" width="16.42578125" style="12" customWidth="1"/>
    <col min="14853" max="14853" width="48.7109375" style="12" customWidth="1"/>
    <col min="14854" max="14854" width="7.42578125" style="12" customWidth="1"/>
    <col min="14855" max="14855" width="9.85546875" style="12" customWidth="1"/>
    <col min="14856" max="14856" width="8.28515625" style="12" customWidth="1"/>
    <col min="14857" max="14857" width="4.42578125" style="12" customWidth="1"/>
    <col min="14858" max="14858" width="3.7109375" style="12" customWidth="1"/>
    <col min="14859" max="14859" width="6.7109375" style="12" customWidth="1"/>
    <col min="14860" max="14860" width="4.42578125" style="12" customWidth="1"/>
    <col min="14861" max="14861" width="3.7109375" style="12" customWidth="1"/>
    <col min="14862" max="14862" width="6.7109375" style="12" customWidth="1"/>
    <col min="14863" max="14863" width="4.42578125" style="12" customWidth="1"/>
    <col min="14864" max="14864" width="3.7109375" style="12" customWidth="1"/>
    <col min="14865" max="14865" width="6.7109375" style="12" customWidth="1"/>
    <col min="14866" max="14866" width="4.42578125" style="12" customWidth="1"/>
    <col min="14867" max="14867" width="3.7109375" style="12" customWidth="1"/>
    <col min="14868" max="14868" width="6.7109375" style="12" customWidth="1"/>
    <col min="14869" max="15096" width="9.140625" style="12"/>
    <col min="15097" max="15097" width="4.28515625" style="12" customWidth="1"/>
    <col min="15098" max="15098" width="9.140625" style="12"/>
    <col min="15099" max="15099" width="24.5703125" style="12" customWidth="1"/>
    <col min="15100" max="15100" width="14.140625" style="12" customWidth="1"/>
    <col min="15101" max="15101" width="15.7109375" style="12" customWidth="1"/>
    <col min="15102" max="15102" width="14.140625" style="12" customWidth="1"/>
    <col min="15103" max="15103" width="11.85546875" style="12" customWidth="1"/>
    <col min="15104" max="15104" width="14" style="12" customWidth="1"/>
    <col min="15105" max="15105" width="19.140625" style="12" customWidth="1"/>
    <col min="15106" max="15106" width="13" style="12" customWidth="1"/>
    <col min="15107" max="15107" width="11.28515625" style="12" customWidth="1"/>
    <col min="15108" max="15108" width="16.42578125" style="12" customWidth="1"/>
    <col min="15109" max="15109" width="48.7109375" style="12" customWidth="1"/>
    <col min="15110" max="15110" width="7.42578125" style="12" customWidth="1"/>
    <col min="15111" max="15111" width="9.85546875" style="12" customWidth="1"/>
    <col min="15112" max="15112" width="8.28515625" style="12" customWidth="1"/>
    <col min="15113" max="15113" width="4.42578125" style="12" customWidth="1"/>
    <col min="15114" max="15114" width="3.7109375" style="12" customWidth="1"/>
    <col min="15115" max="15115" width="6.7109375" style="12" customWidth="1"/>
    <col min="15116" max="15116" width="4.42578125" style="12" customWidth="1"/>
    <col min="15117" max="15117" width="3.7109375" style="12" customWidth="1"/>
    <col min="15118" max="15118" width="6.7109375" style="12" customWidth="1"/>
    <col min="15119" max="15119" width="4.42578125" style="12" customWidth="1"/>
    <col min="15120" max="15120" width="3.7109375" style="12" customWidth="1"/>
    <col min="15121" max="15121" width="6.7109375" style="12" customWidth="1"/>
    <col min="15122" max="15122" width="4.42578125" style="12" customWidth="1"/>
    <col min="15123" max="15123" width="3.7109375" style="12" customWidth="1"/>
    <col min="15124" max="15124" width="6.7109375" style="12" customWidth="1"/>
    <col min="15125" max="15352" width="9.140625" style="12"/>
    <col min="15353" max="15353" width="4.28515625" style="12" customWidth="1"/>
    <col min="15354" max="15354" width="9.140625" style="12"/>
    <col min="15355" max="15355" width="24.5703125" style="12" customWidth="1"/>
    <col min="15356" max="15356" width="14.140625" style="12" customWidth="1"/>
    <col min="15357" max="15357" width="15.7109375" style="12" customWidth="1"/>
    <col min="15358" max="15358" width="14.140625" style="12" customWidth="1"/>
    <col min="15359" max="15359" width="11.85546875" style="12" customWidth="1"/>
    <col min="15360" max="15360" width="14" style="12" customWidth="1"/>
    <col min="15361" max="15361" width="19.140625" style="12" customWidth="1"/>
    <col min="15362" max="15362" width="13" style="12" customWidth="1"/>
    <col min="15363" max="15363" width="11.28515625" style="12" customWidth="1"/>
    <col min="15364" max="15364" width="16.42578125" style="12" customWidth="1"/>
    <col min="15365" max="15365" width="48.7109375" style="12" customWidth="1"/>
    <col min="15366" max="15366" width="7.42578125" style="12" customWidth="1"/>
    <col min="15367" max="15367" width="9.85546875" style="12" customWidth="1"/>
    <col min="15368" max="15368" width="8.28515625" style="12" customWidth="1"/>
    <col min="15369" max="15369" width="4.42578125" style="12" customWidth="1"/>
    <col min="15370" max="15370" width="3.7109375" style="12" customWidth="1"/>
    <col min="15371" max="15371" width="6.7109375" style="12" customWidth="1"/>
    <col min="15372" max="15372" width="4.42578125" style="12" customWidth="1"/>
    <col min="15373" max="15373" width="3.7109375" style="12" customWidth="1"/>
    <col min="15374" max="15374" width="6.7109375" style="12" customWidth="1"/>
    <col min="15375" max="15375" width="4.42578125" style="12" customWidth="1"/>
    <col min="15376" max="15376" width="3.7109375" style="12" customWidth="1"/>
    <col min="15377" max="15377" width="6.7109375" style="12" customWidth="1"/>
    <col min="15378" max="15378" width="4.42578125" style="12" customWidth="1"/>
    <col min="15379" max="15379" width="3.7109375" style="12" customWidth="1"/>
    <col min="15380" max="15380" width="6.7109375" style="12" customWidth="1"/>
    <col min="15381" max="15608" width="9.140625" style="12"/>
    <col min="15609" max="15609" width="4.28515625" style="12" customWidth="1"/>
    <col min="15610" max="15610" width="9.140625" style="12"/>
    <col min="15611" max="15611" width="24.5703125" style="12" customWidth="1"/>
    <col min="15612" max="15612" width="14.140625" style="12" customWidth="1"/>
    <col min="15613" max="15613" width="15.7109375" style="12" customWidth="1"/>
    <col min="15614" max="15614" width="14.140625" style="12" customWidth="1"/>
    <col min="15615" max="15615" width="11.85546875" style="12" customWidth="1"/>
    <col min="15616" max="15616" width="14" style="12" customWidth="1"/>
    <col min="15617" max="15617" width="19.140625" style="12" customWidth="1"/>
    <col min="15618" max="15618" width="13" style="12" customWidth="1"/>
    <col min="15619" max="15619" width="11.28515625" style="12" customWidth="1"/>
    <col min="15620" max="15620" width="16.42578125" style="12" customWidth="1"/>
    <col min="15621" max="15621" width="48.7109375" style="12" customWidth="1"/>
    <col min="15622" max="15622" width="7.42578125" style="12" customWidth="1"/>
    <col min="15623" max="15623" width="9.85546875" style="12" customWidth="1"/>
    <col min="15624" max="15624" width="8.28515625" style="12" customWidth="1"/>
    <col min="15625" max="15625" width="4.42578125" style="12" customWidth="1"/>
    <col min="15626" max="15626" width="3.7109375" style="12" customWidth="1"/>
    <col min="15627" max="15627" width="6.7109375" style="12" customWidth="1"/>
    <col min="15628" max="15628" width="4.42578125" style="12" customWidth="1"/>
    <col min="15629" max="15629" width="3.7109375" style="12" customWidth="1"/>
    <col min="15630" max="15630" width="6.7109375" style="12" customWidth="1"/>
    <col min="15631" max="15631" width="4.42578125" style="12" customWidth="1"/>
    <col min="15632" max="15632" width="3.7109375" style="12" customWidth="1"/>
    <col min="15633" max="15633" width="6.7109375" style="12" customWidth="1"/>
    <col min="15634" max="15634" width="4.42578125" style="12" customWidth="1"/>
    <col min="15635" max="15635" width="3.7109375" style="12" customWidth="1"/>
    <col min="15636" max="15636" width="6.7109375" style="12" customWidth="1"/>
    <col min="15637" max="15864" width="9.140625" style="12"/>
    <col min="15865" max="15865" width="4.28515625" style="12" customWidth="1"/>
    <col min="15866" max="15866" width="9.140625" style="12"/>
    <col min="15867" max="15867" width="24.5703125" style="12" customWidth="1"/>
    <col min="15868" max="15868" width="14.140625" style="12" customWidth="1"/>
    <col min="15869" max="15869" width="15.7109375" style="12" customWidth="1"/>
    <col min="15870" max="15870" width="14.140625" style="12" customWidth="1"/>
    <col min="15871" max="15871" width="11.85546875" style="12" customWidth="1"/>
    <col min="15872" max="15872" width="14" style="12" customWidth="1"/>
    <col min="15873" max="15873" width="19.140625" style="12" customWidth="1"/>
    <col min="15874" max="15874" width="13" style="12" customWidth="1"/>
    <col min="15875" max="15875" width="11.28515625" style="12" customWidth="1"/>
    <col min="15876" max="15876" width="16.42578125" style="12" customWidth="1"/>
    <col min="15877" max="15877" width="48.7109375" style="12" customWidth="1"/>
    <col min="15878" max="15878" width="7.42578125" style="12" customWidth="1"/>
    <col min="15879" max="15879" width="9.85546875" style="12" customWidth="1"/>
    <col min="15880" max="15880" width="8.28515625" style="12" customWidth="1"/>
    <col min="15881" max="15881" width="4.42578125" style="12" customWidth="1"/>
    <col min="15882" max="15882" width="3.7109375" style="12" customWidth="1"/>
    <col min="15883" max="15883" width="6.7109375" style="12" customWidth="1"/>
    <col min="15884" max="15884" width="4.42578125" style="12" customWidth="1"/>
    <col min="15885" max="15885" width="3.7109375" style="12" customWidth="1"/>
    <col min="15886" max="15886" width="6.7109375" style="12" customWidth="1"/>
    <col min="15887" max="15887" width="4.42578125" style="12" customWidth="1"/>
    <col min="15888" max="15888" width="3.7109375" style="12" customWidth="1"/>
    <col min="15889" max="15889" width="6.7109375" style="12" customWidth="1"/>
    <col min="15890" max="15890" width="4.42578125" style="12" customWidth="1"/>
    <col min="15891" max="15891" width="3.7109375" style="12" customWidth="1"/>
    <col min="15892" max="15892" width="6.7109375" style="12" customWidth="1"/>
    <col min="15893" max="16120" width="9.140625" style="12"/>
    <col min="16121" max="16121" width="4.28515625" style="12" customWidth="1"/>
    <col min="16122" max="16122" width="9.140625" style="12"/>
    <col min="16123" max="16123" width="24.5703125" style="12" customWidth="1"/>
    <col min="16124" max="16124" width="14.140625" style="12" customWidth="1"/>
    <col min="16125" max="16125" width="15.7109375" style="12" customWidth="1"/>
    <col min="16126" max="16126" width="14.140625" style="12" customWidth="1"/>
    <col min="16127" max="16127" width="11.85546875" style="12" customWidth="1"/>
    <col min="16128" max="16128" width="14" style="12" customWidth="1"/>
    <col min="16129" max="16129" width="19.140625" style="12" customWidth="1"/>
    <col min="16130" max="16130" width="13" style="12" customWidth="1"/>
    <col min="16131" max="16131" width="11.28515625" style="12" customWidth="1"/>
    <col min="16132" max="16132" width="16.42578125" style="12" customWidth="1"/>
    <col min="16133" max="16133" width="48.7109375" style="12" customWidth="1"/>
    <col min="16134" max="16134" width="7.42578125" style="12" customWidth="1"/>
    <col min="16135" max="16135" width="9.85546875" style="12" customWidth="1"/>
    <col min="16136" max="16136" width="8.28515625" style="12" customWidth="1"/>
    <col min="16137" max="16137" width="4.42578125" style="12" customWidth="1"/>
    <col min="16138" max="16138" width="3.7109375" style="12" customWidth="1"/>
    <col min="16139" max="16139" width="6.7109375" style="12" customWidth="1"/>
    <col min="16140" max="16140" width="4.42578125" style="12" customWidth="1"/>
    <col min="16141" max="16141" width="3.7109375" style="12" customWidth="1"/>
    <col min="16142" max="16142" width="6.7109375" style="12" customWidth="1"/>
    <col min="16143" max="16143" width="4.42578125" style="12" customWidth="1"/>
    <col min="16144" max="16144" width="3.7109375" style="12" customWidth="1"/>
    <col min="16145" max="16145" width="6.7109375" style="12" customWidth="1"/>
    <col min="16146" max="16146" width="4.42578125" style="12" customWidth="1"/>
    <col min="16147" max="16147" width="3.7109375" style="12" customWidth="1"/>
    <col min="16148" max="16148" width="6.7109375" style="12" customWidth="1"/>
    <col min="16149" max="16384" width="9.140625" style="12"/>
  </cols>
  <sheetData>
    <row r="1" spans="1:70" x14ac:dyDescent="0.3">
      <c r="BP1" s="12"/>
      <c r="BQ1" s="12"/>
      <c r="BR1" s="12"/>
    </row>
    <row r="2" spans="1:70" ht="20.25" customHeight="1" x14ac:dyDescent="0.3">
      <c r="BP2" s="12"/>
      <c r="BQ2" s="12"/>
      <c r="BR2" s="12"/>
    </row>
    <row r="3" spans="1:70" s="14" customFormat="1" ht="18" customHeight="1" x14ac:dyDescent="0.3">
      <c r="B3" s="15"/>
      <c r="E3" s="12"/>
      <c r="F3" s="12"/>
      <c r="H3" s="16"/>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row>
    <row r="4" spans="1:70" s="14" customFormat="1" ht="18" customHeight="1" x14ac:dyDescent="0.4">
      <c r="A4" s="18"/>
      <c r="B4" s="19"/>
      <c r="C4" s="1469" t="s">
        <v>74</v>
      </c>
      <c r="D4" s="1470"/>
      <c r="E4" s="1470"/>
      <c r="F4" s="1470"/>
      <c r="G4" s="1470"/>
      <c r="H4" s="1470"/>
      <c r="I4" s="1470"/>
      <c r="J4" s="1470"/>
      <c r="K4" s="1470"/>
      <c r="L4" s="1470"/>
      <c r="M4" s="19"/>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row>
    <row r="5" spans="1:70" s="14" customFormat="1" ht="18" customHeight="1" x14ac:dyDescent="0.4">
      <c r="A5" s="18"/>
      <c r="B5" s="20"/>
      <c r="C5" s="19"/>
      <c r="D5" s="19"/>
      <c r="E5" s="19"/>
      <c r="F5" s="19"/>
      <c r="G5" s="19"/>
      <c r="H5" s="19"/>
      <c r="I5" s="19"/>
      <c r="J5" s="19"/>
      <c r="K5" s="19"/>
      <c r="L5" s="19"/>
      <c r="M5" s="19"/>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row>
    <row r="6" spans="1:70" s="14" customFormat="1" ht="20.25" customHeight="1" x14ac:dyDescent="0.4">
      <c r="A6" s="18"/>
      <c r="B6" s="20" t="s">
        <v>75</v>
      </c>
      <c r="C6" s="19"/>
      <c r="D6" s="19"/>
      <c r="E6" s="19"/>
      <c r="F6" s="19"/>
      <c r="G6" s="19"/>
      <c r="H6" s="19"/>
      <c r="I6" s="19"/>
      <c r="J6" s="19"/>
      <c r="K6" s="19"/>
      <c r="L6" s="19"/>
      <c r="M6" s="21" t="s">
        <v>76</v>
      </c>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row>
    <row r="7" spans="1:70" s="14" customFormat="1" ht="57" customHeight="1" x14ac:dyDescent="0.3">
      <c r="A7" s="18"/>
      <c r="B7" s="1471" t="s">
        <v>77</v>
      </c>
      <c r="C7" s="1471" t="s">
        <v>7</v>
      </c>
      <c r="D7" s="1471" t="s">
        <v>78</v>
      </c>
      <c r="E7" s="1471" t="s">
        <v>79</v>
      </c>
      <c r="F7" s="1471" t="s">
        <v>80</v>
      </c>
      <c r="G7" s="1474" t="s">
        <v>81</v>
      </c>
      <c r="H7" s="1475"/>
      <c r="I7" s="1476"/>
      <c r="J7" s="1480" t="s">
        <v>82</v>
      </c>
      <c r="K7" s="1481"/>
      <c r="L7" s="1482"/>
      <c r="M7" s="1471" t="s">
        <v>83</v>
      </c>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row>
    <row r="8" spans="1:70" s="14" customFormat="1" ht="10.5" customHeight="1" x14ac:dyDescent="0.3">
      <c r="A8" s="18"/>
      <c r="B8" s="1472"/>
      <c r="C8" s="1472"/>
      <c r="D8" s="1472"/>
      <c r="E8" s="1473"/>
      <c r="F8" s="1472"/>
      <c r="G8" s="1477"/>
      <c r="H8" s="1478"/>
      <c r="I8" s="1479"/>
      <c r="J8" s="1483"/>
      <c r="K8" s="1484"/>
      <c r="L8" s="1485"/>
      <c r="M8" s="1473"/>
      <c r="N8" s="17"/>
      <c r="O8" s="17"/>
      <c r="P8" s="17"/>
      <c r="Q8" s="17"/>
      <c r="R8" s="17"/>
      <c r="S8" s="17"/>
      <c r="T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row>
    <row r="9" spans="1:70" s="14" customFormat="1" ht="18" customHeight="1" x14ac:dyDescent="0.3">
      <c r="A9" s="18"/>
      <c r="B9" s="1472"/>
      <c r="C9" s="1472"/>
      <c r="D9" s="1472"/>
      <c r="E9" s="1473"/>
      <c r="F9" s="1472"/>
      <c r="G9" s="1486"/>
      <c r="H9" s="1487"/>
      <c r="I9" s="1471" t="s">
        <v>42</v>
      </c>
      <c r="J9" s="1486"/>
      <c r="K9" s="1487"/>
      <c r="L9" s="1488" t="s">
        <v>42</v>
      </c>
      <c r="M9" s="1473"/>
      <c r="N9" s="17"/>
      <c r="O9" s="17"/>
      <c r="P9" s="17"/>
      <c r="Q9" s="17"/>
      <c r="R9" s="17"/>
      <c r="S9" s="17"/>
      <c r="T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row>
    <row r="10" spans="1:70" s="14" customFormat="1" ht="36" customHeight="1" x14ac:dyDescent="0.3">
      <c r="A10" s="18"/>
      <c r="B10" s="1472"/>
      <c r="C10" s="1472"/>
      <c r="D10" s="1472"/>
      <c r="E10" s="1473"/>
      <c r="F10" s="1472"/>
      <c r="G10" s="22" t="s">
        <v>84</v>
      </c>
      <c r="H10" s="22" t="s">
        <v>85</v>
      </c>
      <c r="I10" s="1473"/>
      <c r="J10" s="22" t="s">
        <v>84</v>
      </c>
      <c r="K10" s="22" t="s">
        <v>85</v>
      </c>
      <c r="L10" s="1489"/>
      <c r="M10" s="1473"/>
      <c r="N10" s="23"/>
      <c r="O10" s="23"/>
      <c r="P10" s="23"/>
      <c r="Q10" s="23"/>
      <c r="R10" s="23"/>
      <c r="S10" s="17"/>
      <c r="T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row>
    <row r="11" spans="1:70" s="14" customFormat="1" ht="243" customHeight="1" x14ac:dyDescent="0.3">
      <c r="A11" s="18"/>
      <c r="B11" s="24">
        <v>1</v>
      </c>
      <c r="C11" s="25" t="s">
        <v>86</v>
      </c>
      <c r="D11" s="583" t="s">
        <v>29</v>
      </c>
      <c r="E11" s="583" t="s">
        <v>87</v>
      </c>
      <c r="F11" s="584" t="s">
        <v>88</v>
      </c>
      <c r="G11" s="585"/>
      <c r="H11" s="586">
        <v>700</v>
      </c>
      <c r="I11" s="586">
        <v>700</v>
      </c>
      <c r="J11" s="586"/>
      <c r="K11" s="586">
        <v>700</v>
      </c>
      <c r="L11" s="587">
        <v>700</v>
      </c>
      <c r="M11" s="588" t="s">
        <v>89</v>
      </c>
      <c r="N11" s="23"/>
      <c r="O11" s="23"/>
      <c r="P11" s="23"/>
      <c r="Q11" s="23"/>
      <c r="R11" s="23"/>
      <c r="S11" s="17"/>
      <c r="T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row>
    <row r="12" spans="1:70" s="14" customFormat="1" ht="408.75" customHeight="1" x14ac:dyDescent="0.3">
      <c r="A12" s="18"/>
      <c r="B12" s="24">
        <v>2</v>
      </c>
      <c r="C12" s="26" t="s">
        <v>90</v>
      </c>
      <c r="D12" s="583" t="s">
        <v>29</v>
      </c>
      <c r="E12" s="590" t="s">
        <v>178</v>
      </c>
      <c r="F12" s="582" t="s">
        <v>91</v>
      </c>
      <c r="G12" s="585"/>
      <c r="H12" s="591">
        <f>17000+50000+65000+30000</f>
        <v>162000</v>
      </c>
      <c r="I12" s="591">
        <f>H12</f>
        <v>162000</v>
      </c>
      <c r="J12" s="591"/>
      <c r="K12" s="591">
        <v>50000</v>
      </c>
      <c r="L12" s="592">
        <v>50000</v>
      </c>
      <c r="M12" s="588" t="s">
        <v>92</v>
      </c>
      <c r="N12" s="27"/>
      <c r="O12" s="27"/>
      <c r="P12" s="23"/>
      <c r="Q12" s="23"/>
      <c r="R12" s="23"/>
      <c r="S12" s="17"/>
      <c r="T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row>
    <row r="13" spans="1:70" s="14" customFormat="1" ht="183" customHeight="1" x14ac:dyDescent="0.3">
      <c r="A13" s="18"/>
      <c r="B13" s="24">
        <v>3</v>
      </c>
      <c r="C13" s="26" t="s">
        <v>93</v>
      </c>
      <c r="D13" s="583" t="s">
        <v>29</v>
      </c>
      <c r="E13" s="593" t="s">
        <v>94</v>
      </c>
      <c r="F13" s="582" t="s">
        <v>95</v>
      </c>
      <c r="G13" s="585"/>
      <c r="H13" s="591">
        <v>29288</v>
      </c>
      <c r="I13" s="591">
        <v>29288</v>
      </c>
      <c r="J13" s="591"/>
      <c r="K13" s="591">
        <v>3000</v>
      </c>
      <c r="L13" s="594">
        <v>3000</v>
      </c>
      <c r="M13" s="595" t="s">
        <v>96</v>
      </c>
      <c r="N13" s="1468"/>
      <c r="O13" s="1468"/>
      <c r="P13" s="23"/>
      <c r="Q13" s="23"/>
      <c r="R13" s="23"/>
      <c r="S13" s="17"/>
      <c r="T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row>
    <row r="14" spans="1:70" s="14" customFormat="1" ht="230.25" customHeight="1" x14ac:dyDescent="0.3">
      <c r="A14" s="18"/>
      <c r="B14" s="24">
        <v>4</v>
      </c>
      <c r="C14" s="26" t="s">
        <v>41</v>
      </c>
      <c r="D14" s="583" t="s">
        <v>29</v>
      </c>
      <c r="E14" s="596" t="s">
        <v>97</v>
      </c>
      <c r="F14" s="582" t="s">
        <v>98</v>
      </c>
      <c r="G14" s="585"/>
      <c r="H14" s="591">
        <v>57647</v>
      </c>
      <c r="I14" s="591">
        <v>57647</v>
      </c>
      <c r="J14" s="591"/>
      <c r="K14" s="591">
        <v>9500</v>
      </c>
      <c r="L14" s="594">
        <v>9500</v>
      </c>
      <c r="M14" s="588" t="s">
        <v>99</v>
      </c>
      <c r="N14" s="23"/>
      <c r="O14" s="23"/>
      <c r="P14" s="23"/>
      <c r="Q14" s="23"/>
      <c r="R14" s="23"/>
      <c r="S14" s="17"/>
      <c r="T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row>
    <row r="15" spans="1:70" s="14" customFormat="1" ht="409.5" customHeight="1" x14ac:dyDescent="0.3">
      <c r="A15" s="18"/>
      <c r="B15" s="24">
        <v>5</v>
      </c>
      <c r="C15" s="26" t="s">
        <v>100</v>
      </c>
      <c r="D15" s="583" t="s">
        <v>29</v>
      </c>
      <c r="E15" s="612" t="s">
        <v>179</v>
      </c>
      <c r="F15" s="582" t="s">
        <v>88</v>
      </c>
      <c r="G15" s="585"/>
      <c r="H15" s="597">
        <v>42260</v>
      </c>
      <c r="I15" s="597">
        <v>42260</v>
      </c>
      <c r="J15" s="586"/>
      <c r="K15" s="586">
        <v>42260</v>
      </c>
      <c r="L15" s="598">
        <v>42260</v>
      </c>
      <c r="M15" s="588" t="s">
        <v>101</v>
      </c>
      <c r="N15" s="1490"/>
      <c r="O15" s="1490"/>
      <c r="P15" s="1490"/>
      <c r="Q15" s="1490"/>
      <c r="R15" s="1490"/>
      <c r="S15" s="1490"/>
      <c r="T15" s="1490"/>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row>
    <row r="16" spans="1:70" s="14" customFormat="1" ht="234.75" customHeight="1" x14ac:dyDescent="0.3">
      <c r="A16" s="18"/>
      <c r="B16" s="24">
        <v>6</v>
      </c>
      <c r="C16" s="26" t="s">
        <v>102</v>
      </c>
      <c r="D16" s="583" t="s">
        <v>29</v>
      </c>
      <c r="E16" s="597" t="s">
        <v>103</v>
      </c>
      <c r="F16" s="582" t="s">
        <v>88</v>
      </c>
      <c r="G16" s="585"/>
      <c r="H16" s="597">
        <v>2500</v>
      </c>
      <c r="I16" s="597">
        <v>2500</v>
      </c>
      <c r="J16" s="586"/>
      <c r="K16" s="586">
        <v>2500</v>
      </c>
      <c r="L16" s="598">
        <v>2500</v>
      </c>
      <c r="M16" s="599" t="s">
        <v>104</v>
      </c>
      <c r="N16" s="28"/>
      <c r="O16" s="28"/>
      <c r="P16" s="28"/>
      <c r="Q16" s="28"/>
      <c r="R16" s="28"/>
      <c r="S16" s="28"/>
      <c r="T16" s="28"/>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row>
    <row r="17" spans="1:70" s="14" customFormat="1" ht="138.75" customHeight="1" x14ac:dyDescent="0.3">
      <c r="A17" s="18"/>
      <c r="B17" s="24"/>
      <c r="C17" s="26" t="s">
        <v>105</v>
      </c>
      <c r="D17" s="583" t="s">
        <v>29</v>
      </c>
      <c r="E17" s="597" t="s">
        <v>47</v>
      </c>
      <c r="F17" s="600" t="s">
        <v>34</v>
      </c>
      <c r="G17" s="601"/>
      <c r="H17" s="594">
        <v>5399</v>
      </c>
      <c r="I17" s="594">
        <v>5399</v>
      </c>
      <c r="J17" s="591"/>
      <c r="K17" s="591">
        <v>611</v>
      </c>
      <c r="L17" s="591">
        <v>611</v>
      </c>
      <c r="M17" s="588" t="s">
        <v>106</v>
      </c>
      <c r="N17" s="28"/>
      <c r="O17" s="28"/>
      <c r="P17" s="28"/>
      <c r="Q17" s="28"/>
      <c r="R17" s="28"/>
      <c r="S17" s="28"/>
      <c r="T17" s="28"/>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7"/>
      <c r="BM17" s="17"/>
      <c r="BN17" s="17"/>
      <c r="BO17" s="17"/>
    </row>
    <row r="18" spans="1:70" s="14" customFormat="1" ht="166.5" customHeight="1" x14ac:dyDescent="0.3">
      <c r="A18" s="18"/>
      <c r="B18" s="24">
        <v>7</v>
      </c>
      <c r="C18" s="26" t="s">
        <v>107</v>
      </c>
      <c r="D18" s="583" t="s">
        <v>29</v>
      </c>
      <c r="E18" s="597" t="s">
        <v>47</v>
      </c>
      <c r="F18" s="600" t="s">
        <v>108</v>
      </c>
      <c r="G18" s="601"/>
      <c r="H18" s="591">
        <v>7230</v>
      </c>
      <c r="I18" s="594">
        <v>7230</v>
      </c>
      <c r="J18" s="591"/>
      <c r="K18" s="591">
        <v>4000</v>
      </c>
      <c r="L18" s="594">
        <v>4000</v>
      </c>
      <c r="M18" s="588" t="s">
        <v>109</v>
      </c>
      <c r="N18" s="23"/>
      <c r="O18" s="23"/>
      <c r="P18" s="23"/>
      <c r="Q18" s="23"/>
      <c r="R18" s="23"/>
      <c r="S18" s="17"/>
      <c r="T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c r="BK18" s="17"/>
      <c r="BL18" s="17"/>
      <c r="BM18" s="17"/>
      <c r="BN18" s="17"/>
      <c r="BO18" s="17"/>
    </row>
    <row r="19" spans="1:70" s="14" customFormat="1" ht="89.25" customHeight="1" x14ac:dyDescent="0.3">
      <c r="A19" s="18"/>
      <c r="B19" s="24">
        <v>8</v>
      </c>
      <c r="C19" s="26" t="s">
        <v>110</v>
      </c>
      <c r="D19" s="583" t="s">
        <v>29</v>
      </c>
      <c r="E19" s="602" t="s">
        <v>111</v>
      </c>
      <c r="F19" s="600" t="s">
        <v>112</v>
      </c>
      <c r="G19" s="601"/>
      <c r="H19" s="591">
        <v>9</v>
      </c>
      <c r="I19" s="591">
        <v>9</v>
      </c>
      <c r="J19" s="591"/>
      <c r="K19" s="591">
        <v>2</v>
      </c>
      <c r="L19" s="594">
        <v>2</v>
      </c>
      <c r="M19" s="602" t="s">
        <v>113</v>
      </c>
      <c r="N19" s="23"/>
      <c r="O19" s="23"/>
      <c r="P19" s="23"/>
      <c r="Q19" s="23"/>
      <c r="R19" s="23"/>
      <c r="S19" s="17"/>
      <c r="T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row>
    <row r="20" spans="1:70" s="14" customFormat="1" ht="259.5" customHeight="1" x14ac:dyDescent="0.3">
      <c r="A20" s="18"/>
      <c r="B20" s="24"/>
      <c r="C20" s="26" t="s">
        <v>114</v>
      </c>
      <c r="D20" s="583" t="s">
        <v>29</v>
      </c>
      <c r="E20" s="603" t="s">
        <v>68</v>
      </c>
      <c r="F20" s="600" t="s">
        <v>34</v>
      </c>
      <c r="G20" s="601"/>
      <c r="H20" s="591">
        <v>38939</v>
      </c>
      <c r="I20" s="591">
        <v>38939</v>
      </c>
      <c r="J20" s="591"/>
      <c r="K20" s="591">
        <v>32716</v>
      </c>
      <c r="L20" s="591">
        <v>32716</v>
      </c>
      <c r="M20" s="602" t="s">
        <v>115</v>
      </c>
      <c r="N20" s="23"/>
      <c r="O20" s="23"/>
      <c r="P20" s="23"/>
      <c r="Q20" s="23"/>
      <c r="R20" s="23"/>
      <c r="S20" s="17"/>
      <c r="T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c r="BK20" s="17"/>
      <c r="BL20" s="17"/>
      <c r="BM20" s="17"/>
      <c r="BN20" s="17"/>
      <c r="BO20" s="17"/>
    </row>
    <row r="21" spans="1:70" s="14" customFormat="1" ht="191.25" customHeight="1" x14ac:dyDescent="0.3">
      <c r="A21" s="18"/>
      <c r="B21" s="24">
        <v>9</v>
      </c>
      <c r="C21" s="29" t="s">
        <v>116</v>
      </c>
      <c r="D21" s="583" t="s">
        <v>29</v>
      </c>
      <c r="E21" s="603" t="s">
        <v>69</v>
      </c>
      <c r="F21" s="582" t="s">
        <v>34</v>
      </c>
      <c r="G21" s="585"/>
      <c r="H21" s="586">
        <v>23511</v>
      </c>
      <c r="I21" s="586">
        <v>23511</v>
      </c>
      <c r="J21" s="586"/>
      <c r="K21" s="586">
        <v>4729</v>
      </c>
      <c r="L21" s="598">
        <v>4729</v>
      </c>
      <c r="M21" s="606" t="s">
        <v>117</v>
      </c>
      <c r="N21" s="1491"/>
      <c r="O21" s="1491"/>
      <c r="P21" s="1491"/>
      <c r="Q21" s="1491"/>
      <c r="R21" s="1491"/>
      <c r="S21" s="1491"/>
      <c r="T21" s="1491"/>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7"/>
      <c r="BK21" s="17"/>
      <c r="BL21" s="17"/>
      <c r="BM21" s="17"/>
      <c r="BN21" s="17"/>
      <c r="BO21" s="17"/>
    </row>
    <row r="22" spans="1:70" s="14" customFormat="1" ht="214.5" customHeight="1" x14ac:dyDescent="0.3">
      <c r="A22" s="18"/>
      <c r="B22" s="24">
        <v>10</v>
      </c>
      <c r="C22" s="29" t="s">
        <v>118</v>
      </c>
      <c r="D22" s="583" t="s">
        <v>29</v>
      </c>
      <c r="E22" s="603" t="s">
        <v>119</v>
      </c>
      <c r="F22" s="582" t="s">
        <v>112</v>
      </c>
      <c r="G22" s="589"/>
      <c r="H22" s="586">
        <v>17000</v>
      </c>
      <c r="I22" s="586">
        <f>H22</f>
        <v>17000</v>
      </c>
      <c r="J22" s="586"/>
      <c r="K22" s="586">
        <v>10000</v>
      </c>
      <c r="L22" s="604">
        <v>10000</v>
      </c>
      <c r="M22" s="605" t="s">
        <v>176</v>
      </c>
      <c r="N22" s="1492"/>
      <c r="O22" s="1492"/>
      <c r="P22" s="1492"/>
      <c r="Q22" s="1492"/>
      <c r="R22" s="1492"/>
      <c r="S22" s="1492"/>
      <c r="T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7"/>
      <c r="BK22" s="17"/>
      <c r="BL22" s="17"/>
      <c r="BM22" s="17"/>
      <c r="BN22" s="17"/>
      <c r="BO22" s="17"/>
    </row>
    <row r="23" spans="1:70" s="14" customFormat="1" ht="306" customHeight="1" x14ac:dyDescent="0.3">
      <c r="A23" s="18"/>
      <c r="B23" s="1471">
        <v>11</v>
      </c>
      <c r="C23" s="1494" t="s">
        <v>120</v>
      </c>
      <c r="D23" s="1496" t="s">
        <v>29</v>
      </c>
      <c r="E23" s="1498" t="s">
        <v>70</v>
      </c>
      <c r="F23" s="1500" t="s">
        <v>34</v>
      </c>
      <c r="G23" s="1500"/>
      <c r="H23" s="1502">
        <v>63633</v>
      </c>
      <c r="I23" s="1502">
        <f>H23</f>
        <v>63633</v>
      </c>
      <c r="J23" s="1502"/>
      <c r="K23" s="1502">
        <v>32850</v>
      </c>
      <c r="L23" s="1504">
        <v>32850</v>
      </c>
      <c r="M23" s="1506" t="s">
        <v>177</v>
      </c>
      <c r="N23" s="27"/>
      <c r="O23" s="27"/>
      <c r="P23" s="23"/>
      <c r="Q23" s="23"/>
      <c r="R23" s="23"/>
      <c r="S23" s="17"/>
      <c r="T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7"/>
      <c r="BK23" s="17"/>
      <c r="BL23" s="17"/>
      <c r="BM23" s="17"/>
      <c r="BN23" s="17"/>
      <c r="BO23" s="17"/>
    </row>
    <row r="24" spans="1:70" s="14" customFormat="1" ht="157.5" customHeight="1" x14ac:dyDescent="0.3">
      <c r="A24" s="18"/>
      <c r="B24" s="1493"/>
      <c r="C24" s="1495"/>
      <c r="D24" s="1497"/>
      <c r="E24" s="1499"/>
      <c r="F24" s="1501"/>
      <c r="G24" s="1501"/>
      <c r="H24" s="1503"/>
      <c r="I24" s="1503"/>
      <c r="J24" s="1503"/>
      <c r="K24" s="1503"/>
      <c r="L24" s="1505"/>
      <c r="M24" s="1507"/>
      <c r="N24" s="27"/>
      <c r="O24" s="27"/>
      <c r="P24" s="23"/>
      <c r="Q24" s="23"/>
      <c r="R24" s="23"/>
      <c r="S24" s="17"/>
      <c r="T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7"/>
      <c r="BK24" s="17"/>
      <c r="BL24" s="17"/>
      <c r="BM24" s="17"/>
      <c r="BN24" s="17"/>
      <c r="BO24" s="17"/>
    </row>
    <row r="25" spans="1:70" s="14" customFormat="1" ht="284.25" customHeight="1" x14ac:dyDescent="0.3">
      <c r="A25" s="18"/>
      <c r="B25" s="24">
        <v>12</v>
      </c>
      <c r="C25" s="25" t="s">
        <v>121</v>
      </c>
      <c r="D25" s="603" t="s">
        <v>29</v>
      </c>
      <c r="E25" s="603" t="s">
        <v>69</v>
      </c>
      <c r="F25" s="582" t="s">
        <v>34</v>
      </c>
      <c r="G25" s="589"/>
      <c r="H25" s="586">
        <v>25327</v>
      </c>
      <c r="I25" s="586">
        <v>25327</v>
      </c>
      <c r="J25" s="586"/>
      <c r="K25" s="586">
        <v>20903</v>
      </c>
      <c r="L25" s="598">
        <v>20903</v>
      </c>
      <c r="M25" s="607" t="s">
        <v>122</v>
      </c>
      <c r="N25" s="27"/>
      <c r="O25" s="27"/>
      <c r="P25" s="23"/>
      <c r="Q25" s="23"/>
      <c r="R25" s="23"/>
      <c r="S25" s="17"/>
      <c r="T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7"/>
      <c r="BK25" s="17"/>
      <c r="BL25" s="17"/>
      <c r="BM25" s="17"/>
      <c r="BN25" s="17"/>
      <c r="BO25" s="17"/>
    </row>
    <row r="26" spans="1:70" s="14" customFormat="1" ht="336.75" customHeight="1" x14ac:dyDescent="0.3">
      <c r="A26" s="18"/>
      <c r="B26" s="1518">
        <v>13</v>
      </c>
      <c r="C26" s="1520" t="s">
        <v>123</v>
      </c>
      <c r="D26" s="1498" t="s">
        <v>29</v>
      </c>
      <c r="E26" s="1498" t="s">
        <v>71</v>
      </c>
      <c r="F26" s="1496" t="s">
        <v>35</v>
      </c>
      <c r="G26" s="1514"/>
      <c r="H26" s="1502">
        <v>45953</v>
      </c>
      <c r="I26" s="1516">
        <v>45953</v>
      </c>
      <c r="J26" s="1502"/>
      <c r="K26" s="1502">
        <v>35093</v>
      </c>
      <c r="L26" s="1516">
        <v>35093</v>
      </c>
      <c r="M26" s="1508" t="s">
        <v>124</v>
      </c>
      <c r="N26" s="27"/>
      <c r="O26" s="27"/>
      <c r="P26" s="23"/>
      <c r="Q26" s="23"/>
      <c r="R26" s="23"/>
      <c r="S26" s="17"/>
      <c r="T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c r="BM26" s="17"/>
      <c r="BN26" s="17"/>
      <c r="BO26" s="17"/>
    </row>
    <row r="27" spans="1:70" s="14" customFormat="1" ht="409.5" customHeight="1" x14ac:dyDescent="0.3">
      <c r="A27" s="18"/>
      <c r="B27" s="1519"/>
      <c r="C27" s="1521"/>
      <c r="D27" s="1499"/>
      <c r="E27" s="1499"/>
      <c r="F27" s="1497"/>
      <c r="G27" s="1515"/>
      <c r="H27" s="1503"/>
      <c r="I27" s="1517"/>
      <c r="J27" s="1503"/>
      <c r="K27" s="1503"/>
      <c r="L27" s="1517"/>
      <c r="M27" s="1509"/>
      <c r="N27" s="27"/>
      <c r="O27" s="27"/>
      <c r="P27" s="23"/>
      <c r="Q27" s="23"/>
      <c r="R27" s="23"/>
      <c r="S27" s="17"/>
      <c r="T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7"/>
      <c r="BK27" s="17"/>
      <c r="BL27" s="17"/>
      <c r="BM27" s="17"/>
      <c r="BN27" s="17"/>
      <c r="BO27" s="17"/>
    </row>
    <row r="28" spans="1:70" ht="38.25" customHeight="1" x14ac:dyDescent="0.5">
      <c r="A28" s="30"/>
      <c r="B28" s="1510" t="s">
        <v>62</v>
      </c>
      <c r="C28" s="1510"/>
      <c r="D28" s="608"/>
      <c r="E28" s="609"/>
      <c r="F28" s="608"/>
      <c r="G28" s="609"/>
      <c r="H28" s="610">
        <f>SUM(H11:H26)</f>
        <v>521396</v>
      </c>
      <c r="I28" s="610">
        <f>SUM(I11:I26)</f>
        <v>521396</v>
      </c>
      <c r="J28" s="610">
        <f>SUM(J11:J23)</f>
        <v>0</v>
      </c>
      <c r="K28" s="610">
        <f>SUM(K11:K26)</f>
        <v>248864</v>
      </c>
      <c r="L28" s="610">
        <f>SUM(L11:L26)</f>
        <v>248864</v>
      </c>
      <c r="M28" s="611"/>
      <c r="N28" s="13"/>
      <c r="O28" s="13"/>
      <c r="P28" s="13"/>
      <c r="Q28" s="13"/>
      <c r="R28" s="13"/>
      <c r="S28" s="13"/>
      <c r="T28" s="13"/>
      <c r="AA28" s="13"/>
      <c r="AB28" s="13"/>
      <c r="AC28" s="13"/>
      <c r="BP28" s="12"/>
      <c r="BQ28" s="12"/>
      <c r="BR28" s="12"/>
    </row>
    <row r="29" spans="1:70" ht="15.75" customHeight="1" x14ac:dyDescent="0.4">
      <c r="A29" s="30"/>
      <c r="B29" s="31"/>
      <c r="C29" s="31"/>
      <c r="D29" s="32"/>
      <c r="E29" s="33"/>
      <c r="F29" s="32"/>
      <c r="G29" s="33"/>
      <c r="H29" s="33"/>
      <c r="I29" s="33"/>
      <c r="J29" s="33"/>
      <c r="K29" s="33"/>
      <c r="L29" s="33"/>
      <c r="M29" s="33"/>
      <c r="N29" s="13"/>
      <c r="O29" s="13"/>
      <c r="P29" s="13"/>
      <c r="Q29" s="13"/>
      <c r="R29" s="13"/>
      <c r="S29" s="13"/>
      <c r="T29" s="13"/>
      <c r="AA29" s="13"/>
      <c r="AB29" s="13"/>
      <c r="AC29" s="13"/>
      <c r="BP29" s="12"/>
      <c r="BQ29" s="12"/>
      <c r="BR29" s="12"/>
    </row>
    <row r="30" spans="1:70" ht="31.5" customHeight="1" x14ac:dyDescent="0.4">
      <c r="A30" s="30"/>
      <c r="B30" s="31"/>
      <c r="C30" s="1511" t="s">
        <v>125</v>
      </c>
      <c r="D30" s="1511"/>
      <c r="E30" s="1511"/>
      <c r="F30" s="32"/>
      <c r="G30" s="33"/>
      <c r="H30" s="33"/>
      <c r="I30" s="33"/>
      <c r="J30" s="33"/>
      <c r="K30" s="33"/>
      <c r="L30" s="33"/>
      <c r="M30" s="33"/>
      <c r="N30" s="13"/>
      <c r="O30" s="13"/>
      <c r="P30" s="13"/>
      <c r="Q30" s="13"/>
      <c r="R30" s="13"/>
      <c r="S30" s="13"/>
      <c r="T30" s="13"/>
      <c r="AA30" s="13"/>
      <c r="AB30" s="13"/>
      <c r="AC30" s="13"/>
      <c r="BP30" s="12"/>
      <c r="BQ30" s="12"/>
      <c r="BR30" s="12"/>
    </row>
    <row r="31" spans="1:70" ht="18" customHeight="1" x14ac:dyDescent="0.3">
      <c r="B31" s="34"/>
      <c r="C31" s="35"/>
      <c r="D31" s="35"/>
      <c r="E31" s="35"/>
      <c r="F31" s="35"/>
      <c r="G31" s="35"/>
      <c r="H31" s="35"/>
      <c r="I31" s="35"/>
      <c r="J31" s="35"/>
      <c r="K31" s="35"/>
      <c r="L31" s="35"/>
      <c r="M31" s="35"/>
      <c r="N31" s="13"/>
      <c r="O31" s="13"/>
      <c r="P31" s="13"/>
      <c r="Q31" s="13"/>
      <c r="R31" s="13"/>
      <c r="S31" s="13"/>
      <c r="T31" s="13"/>
      <c r="U31" s="13"/>
      <c r="V31" s="13"/>
    </row>
    <row r="32" spans="1:70" ht="18" customHeight="1" x14ac:dyDescent="0.3">
      <c r="B32" s="1512"/>
      <c r="C32" s="1513"/>
      <c r="D32" s="1513"/>
      <c r="E32" s="1513"/>
      <c r="F32" s="1513"/>
      <c r="G32" s="1513"/>
      <c r="H32" s="1513"/>
      <c r="I32" s="1513"/>
      <c r="J32" s="1513"/>
      <c r="K32" s="1513"/>
      <c r="L32" s="1513"/>
      <c r="M32" s="1513"/>
      <c r="N32" s="13"/>
      <c r="O32" s="13"/>
      <c r="P32" s="13"/>
      <c r="Q32" s="13"/>
      <c r="R32" s="13"/>
      <c r="S32" s="13"/>
      <c r="T32" s="13"/>
      <c r="U32" s="13"/>
      <c r="V32" s="13"/>
    </row>
    <row r="33" spans="9:70" x14ac:dyDescent="0.3">
      <c r="N33" s="13"/>
      <c r="O33" s="13"/>
      <c r="P33" s="13"/>
      <c r="Q33" s="13"/>
      <c r="R33" s="13"/>
      <c r="S33" s="13"/>
      <c r="T33" s="13"/>
      <c r="U33" s="13"/>
      <c r="V33" s="13"/>
    </row>
    <row r="34" spans="9:70" x14ac:dyDescent="0.3">
      <c r="I34" s="36"/>
      <c r="N34" s="13"/>
      <c r="O34" s="13"/>
      <c r="P34" s="13"/>
      <c r="Q34" s="13"/>
      <c r="R34" s="13"/>
      <c r="S34" s="13"/>
      <c r="T34" s="13"/>
      <c r="U34" s="13"/>
      <c r="V34" s="13"/>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row>
    <row r="35" spans="9:70" x14ac:dyDescent="0.3">
      <c r="N35" s="13"/>
      <c r="O35" s="13"/>
      <c r="P35" s="13"/>
      <c r="Q35" s="13"/>
      <c r="R35" s="13"/>
      <c r="S35" s="13"/>
      <c r="T35" s="13"/>
      <c r="U35" s="13"/>
      <c r="V35" s="13"/>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row>
    <row r="36" spans="9:70" x14ac:dyDescent="0.3">
      <c r="I36" s="36"/>
      <c r="N36" s="13"/>
      <c r="O36" s="13"/>
      <c r="P36" s="13"/>
      <c r="Q36" s="13"/>
      <c r="R36" s="13"/>
      <c r="S36" s="13"/>
      <c r="T36" s="13"/>
      <c r="U36" s="13"/>
      <c r="V36" s="13"/>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row>
    <row r="37" spans="9:70" x14ac:dyDescent="0.3">
      <c r="I37" s="36"/>
      <c r="N37" s="13"/>
      <c r="O37" s="13"/>
      <c r="P37" s="13"/>
      <c r="Q37" s="13"/>
      <c r="R37" s="13"/>
      <c r="S37" s="13"/>
      <c r="T37" s="13"/>
      <c r="U37" s="13"/>
      <c r="V37" s="13"/>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12"/>
      <c r="BR37" s="12"/>
    </row>
    <row r="38" spans="9:70" x14ac:dyDescent="0.3">
      <c r="I38" s="36"/>
      <c r="N38" s="13"/>
      <c r="O38" s="13"/>
      <c r="P38" s="13"/>
      <c r="Q38" s="13"/>
      <c r="R38" s="13"/>
      <c r="S38" s="13"/>
      <c r="T38" s="13"/>
      <c r="U38" s="13"/>
      <c r="V38" s="13"/>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row>
    <row r="39" spans="9:70" x14ac:dyDescent="0.3">
      <c r="I39" s="36"/>
    </row>
    <row r="40" spans="9:70" x14ac:dyDescent="0.3">
      <c r="I40" s="36"/>
    </row>
    <row r="41" spans="9:70" x14ac:dyDescent="0.3">
      <c r="I41" s="36"/>
    </row>
    <row r="42" spans="9:70" x14ac:dyDescent="0.3">
      <c r="I42" s="36"/>
    </row>
    <row r="43" spans="9:70" x14ac:dyDescent="0.3">
      <c r="I43" s="36"/>
    </row>
    <row r="44" spans="9:70" x14ac:dyDescent="0.3">
      <c r="I44" s="37"/>
    </row>
    <row r="45" spans="9:70" x14ac:dyDescent="0.3">
      <c r="I45" s="37"/>
    </row>
  </sheetData>
  <mergeCells count="44">
    <mergeCell ref="M26:M27"/>
    <mergeCell ref="B28:C28"/>
    <mergeCell ref="C30:E30"/>
    <mergeCell ref="B32:M32"/>
    <mergeCell ref="G26:G27"/>
    <mergeCell ref="H26:H27"/>
    <mergeCell ref="I26:I27"/>
    <mergeCell ref="J26:J27"/>
    <mergeCell ref="K26:K27"/>
    <mergeCell ref="L26:L27"/>
    <mergeCell ref="B26:B27"/>
    <mergeCell ref="C26:C27"/>
    <mergeCell ref="D26:D27"/>
    <mergeCell ref="E26:E27"/>
    <mergeCell ref="F26:F27"/>
    <mergeCell ref="N15:T15"/>
    <mergeCell ref="N21:T21"/>
    <mergeCell ref="N22:S22"/>
    <mergeCell ref="B23:B24"/>
    <mergeCell ref="C23:C24"/>
    <mergeCell ref="D23:D24"/>
    <mergeCell ref="E23:E24"/>
    <mergeCell ref="F23:F24"/>
    <mergeCell ref="G23:G24"/>
    <mergeCell ref="H23:H24"/>
    <mergeCell ref="I23:I24"/>
    <mergeCell ref="J23:J24"/>
    <mergeCell ref="K23:K24"/>
    <mergeCell ref="L23:L24"/>
    <mergeCell ref="M23:M24"/>
    <mergeCell ref="N13:O13"/>
    <mergeCell ref="C4:L4"/>
    <mergeCell ref="B7:B10"/>
    <mergeCell ref="C7:C10"/>
    <mergeCell ref="D7:D10"/>
    <mergeCell ref="E7:E10"/>
    <mergeCell ref="F7:F10"/>
    <mergeCell ref="G7:I8"/>
    <mergeCell ref="J7:L8"/>
    <mergeCell ref="M7:M10"/>
    <mergeCell ref="G9:H9"/>
    <mergeCell ref="I9:I10"/>
    <mergeCell ref="J9:K9"/>
    <mergeCell ref="L9:L10"/>
  </mergeCells>
  <pageMargins left="0.31496062992125984" right="0.31496062992125984" top="0.74803149606299213" bottom="0.74803149606299213" header="0.31496062992125984" footer="0.31496062992125984"/>
  <pageSetup paperSize="9" scale="35" fitToHeight="0"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H649"/>
  <sheetViews>
    <sheetView topLeftCell="A2" zoomScale="46" zoomScaleNormal="46" workbookViewId="0">
      <selection activeCell="A13" sqref="A13"/>
    </sheetView>
  </sheetViews>
  <sheetFormatPr defaultColWidth="60.42578125" defaultRowHeight="26.25" x14ac:dyDescent="0.4"/>
  <cols>
    <col min="1" max="2" width="60.42578125" style="79"/>
    <col min="3" max="3" width="12.5703125" style="79" customWidth="1"/>
    <col min="4" max="4" width="13.42578125" style="79" customWidth="1"/>
    <col min="5" max="5" width="31.85546875" style="79" customWidth="1"/>
    <col min="6" max="6" width="60.42578125" style="79" customWidth="1"/>
    <col min="7" max="7" width="60.42578125" style="79"/>
    <col min="8" max="8" width="45" style="79" customWidth="1"/>
    <col min="9" max="9" width="46.85546875" style="79" customWidth="1"/>
    <col min="10" max="10" width="40.42578125" style="79" customWidth="1"/>
    <col min="11" max="11" width="42.140625" style="79" customWidth="1"/>
    <col min="12" max="12" width="41.85546875" style="79" customWidth="1"/>
    <col min="13" max="13" width="34" style="79" customWidth="1"/>
    <col min="14" max="14" width="18.28515625" style="79" hidden="1" customWidth="1"/>
    <col min="15" max="15" width="30.7109375" style="296" customWidth="1"/>
    <col min="16" max="16" width="37.85546875" style="80" customWidth="1"/>
    <col min="17" max="17" width="42.140625" style="297" customWidth="1"/>
    <col min="18" max="18" width="38.85546875" style="80" customWidth="1"/>
    <col min="19" max="19" width="34" style="79" customWidth="1"/>
    <col min="20" max="20" width="39" style="79" customWidth="1"/>
    <col min="21" max="21" width="36.85546875" style="79" customWidth="1"/>
    <col min="22" max="22" width="39.28515625" style="79" customWidth="1"/>
    <col min="23" max="23" width="36.85546875" style="79" customWidth="1"/>
    <col min="24" max="24" width="29" style="79" hidden="1" customWidth="1"/>
    <col min="25" max="25" width="41.140625" style="79" customWidth="1"/>
    <col min="26" max="16384" width="60.42578125" style="79"/>
  </cols>
  <sheetData>
    <row r="1" spans="1:242" hidden="1" x14ac:dyDescent="0.4">
      <c r="M1" s="80"/>
      <c r="N1" s="80"/>
      <c r="O1" s="80"/>
      <c r="Q1" s="80"/>
      <c r="U1" s="79" t="s">
        <v>0</v>
      </c>
    </row>
    <row r="2" spans="1:242" ht="39.75" customHeight="1" thickBot="1" x14ac:dyDescent="0.45">
      <c r="A2" s="1522" t="s">
        <v>1</v>
      </c>
      <c r="B2" s="1522"/>
      <c r="C2" s="1522"/>
      <c r="D2" s="1522"/>
      <c r="E2" s="1522"/>
      <c r="F2" s="1522"/>
      <c r="G2" s="1522"/>
      <c r="H2" s="1522"/>
      <c r="I2" s="1522"/>
      <c r="J2" s="1522"/>
      <c r="K2" s="1522"/>
      <c r="L2" s="1522"/>
      <c r="M2" s="1522"/>
      <c r="N2" s="1522"/>
      <c r="O2" s="1522"/>
      <c r="P2" s="1522"/>
      <c r="Q2" s="1522"/>
      <c r="R2" s="1522"/>
      <c r="S2" s="1522"/>
      <c r="T2" s="1522"/>
      <c r="U2" s="1522"/>
      <c r="V2" s="1522"/>
      <c r="W2" s="1522"/>
      <c r="X2" s="81"/>
    </row>
    <row r="3" spans="1:242" ht="80.099999999999994" customHeight="1" thickBot="1" x14ac:dyDescent="0.45">
      <c r="A3" s="82"/>
      <c r="B3" s="1523"/>
      <c r="C3" s="1524"/>
      <c r="D3" s="1525"/>
      <c r="E3" s="83"/>
      <c r="F3" s="83"/>
      <c r="G3" s="83"/>
      <c r="H3" s="83"/>
      <c r="I3" s="1526" t="s">
        <v>2</v>
      </c>
      <c r="J3" s="1527"/>
      <c r="K3" s="1527"/>
      <c r="L3" s="1527"/>
      <c r="M3" s="1528"/>
      <c r="N3" s="84"/>
      <c r="O3" s="1529" t="s">
        <v>3</v>
      </c>
      <c r="P3" s="1530"/>
      <c r="Q3" s="1531"/>
      <c r="R3" s="1529" t="s">
        <v>4</v>
      </c>
      <c r="S3" s="1530"/>
      <c r="T3" s="1531"/>
      <c r="U3" s="1529" t="s">
        <v>5</v>
      </c>
      <c r="V3" s="1530"/>
      <c r="W3" s="1531"/>
      <c r="X3" s="85"/>
      <c r="Y3" s="1532" t="s">
        <v>132</v>
      </c>
    </row>
    <row r="4" spans="1:242" ht="80.099999999999994" customHeight="1" thickBot="1" x14ac:dyDescent="0.45">
      <c r="A4" s="86" t="s">
        <v>6</v>
      </c>
      <c r="B4" s="1534" t="s">
        <v>7</v>
      </c>
      <c r="C4" s="1535"/>
      <c r="D4" s="1535"/>
      <c r="E4" s="87" t="s">
        <v>8</v>
      </c>
      <c r="F4" s="88" t="s">
        <v>9</v>
      </c>
      <c r="G4" s="87" t="s">
        <v>10</v>
      </c>
      <c r="H4" s="89" t="s">
        <v>12</v>
      </c>
      <c r="I4" s="90" t="s">
        <v>136</v>
      </c>
      <c r="J4" s="90" t="s">
        <v>13</v>
      </c>
      <c r="K4" s="90" t="s">
        <v>14</v>
      </c>
      <c r="L4" s="91" t="s">
        <v>15</v>
      </c>
      <c r="M4" s="92" t="s">
        <v>16</v>
      </c>
      <c r="N4" s="92" t="s">
        <v>137</v>
      </c>
      <c r="O4" s="93" t="s">
        <v>17</v>
      </c>
      <c r="P4" s="93" t="s">
        <v>18</v>
      </c>
      <c r="Q4" s="94" t="s">
        <v>19</v>
      </c>
      <c r="R4" s="95" t="s">
        <v>20</v>
      </c>
      <c r="S4" s="96" t="s">
        <v>21</v>
      </c>
      <c r="T4" s="97" t="s">
        <v>22</v>
      </c>
      <c r="U4" s="98" t="s">
        <v>23</v>
      </c>
      <c r="V4" s="98" t="s">
        <v>24</v>
      </c>
      <c r="W4" s="99" t="s">
        <v>25</v>
      </c>
      <c r="X4" s="100" t="s">
        <v>26</v>
      </c>
      <c r="Y4" s="1533"/>
    </row>
    <row r="5" spans="1:242" ht="80.099999999999994" customHeight="1" thickBot="1" x14ac:dyDescent="0.45">
      <c r="A5" s="1536" t="s">
        <v>138</v>
      </c>
      <c r="B5" s="1539" t="s">
        <v>139</v>
      </c>
      <c r="C5" s="1540"/>
      <c r="D5" s="1541"/>
      <c r="E5" s="1548" t="s">
        <v>88</v>
      </c>
      <c r="F5" s="1551" t="s">
        <v>29</v>
      </c>
      <c r="G5" s="1554" t="s">
        <v>66</v>
      </c>
      <c r="H5" s="101" t="s">
        <v>58</v>
      </c>
      <c r="I5" s="102">
        <v>9490000</v>
      </c>
      <c r="J5" s="102">
        <v>1894223.18</v>
      </c>
      <c r="K5" s="103">
        <v>9490000</v>
      </c>
      <c r="L5" s="104">
        <v>8810000</v>
      </c>
      <c r="M5" s="105">
        <v>9138000</v>
      </c>
      <c r="N5" s="106"/>
      <c r="O5" s="107">
        <v>40750000</v>
      </c>
      <c r="P5" s="108">
        <v>8810000</v>
      </c>
      <c r="Q5" s="109">
        <f>O5-P5</f>
        <v>31940000</v>
      </c>
      <c r="R5" s="109">
        <v>36100000</v>
      </c>
      <c r="S5" s="108">
        <v>9138000</v>
      </c>
      <c r="T5" s="110">
        <f>R5-S5</f>
        <v>26962000</v>
      </c>
      <c r="U5" s="110">
        <v>36100000</v>
      </c>
      <c r="V5" s="108">
        <v>9138000</v>
      </c>
      <c r="W5" s="111">
        <f>U5-V5</f>
        <v>26962000</v>
      </c>
      <c r="X5" s="112"/>
      <c r="Y5" s="113">
        <f>(P5-I5)/P5*100</f>
        <v>-7.7185017026106699</v>
      </c>
    </row>
    <row r="6" spans="1:242" ht="80.099999999999994" customHeight="1" thickBot="1" x14ac:dyDescent="0.45">
      <c r="A6" s="1537"/>
      <c r="B6" s="1542"/>
      <c r="C6" s="1543"/>
      <c r="D6" s="1544"/>
      <c r="E6" s="1549"/>
      <c r="F6" s="1552"/>
      <c r="G6" s="1555"/>
      <c r="H6" s="114" t="s">
        <v>59</v>
      </c>
      <c r="I6" s="115">
        <v>1410000</v>
      </c>
      <c r="J6" s="115">
        <v>287756.87</v>
      </c>
      <c r="K6" s="116">
        <v>1410000</v>
      </c>
      <c r="L6" s="117">
        <v>1510000</v>
      </c>
      <c r="M6" s="118">
        <v>1600000</v>
      </c>
      <c r="N6" s="119"/>
      <c r="O6" s="120">
        <v>1510000</v>
      </c>
      <c r="P6" s="121">
        <v>1510000</v>
      </c>
      <c r="Q6" s="109">
        <f>O6-P6</f>
        <v>0</v>
      </c>
      <c r="R6" s="109">
        <v>1600000</v>
      </c>
      <c r="S6" s="122">
        <v>1600000</v>
      </c>
      <c r="T6" s="110">
        <f>R6-S6</f>
        <v>0</v>
      </c>
      <c r="U6" s="110">
        <v>1600000</v>
      </c>
      <c r="V6" s="121">
        <v>1600000</v>
      </c>
      <c r="W6" s="111">
        <f>U6-V6</f>
        <v>0</v>
      </c>
      <c r="X6" s="112"/>
      <c r="Y6" s="113">
        <f t="shared" ref="Y6:Y36" si="0">(P6-I6)/P6*100</f>
        <v>6.6225165562913908</v>
      </c>
    </row>
    <row r="7" spans="1:242" ht="80.099999999999994" customHeight="1" thickBot="1" x14ac:dyDescent="0.45">
      <c r="A7" s="1538"/>
      <c r="B7" s="1545"/>
      <c r="C7" s="1546"/>
      <c r="D7" s="1547"/>
      <c r="E7" s="1550"/>
      <c r="F7" s="1553"/>
      <c r="G7" s="1556"/>
      <c r="H7" s="123" t="s">
        <v>42</v>
      </c>
      <c r="I7" s="124">
        <f>I5+I6</f>
        <v>10900000</v>
      </c>
      <c r="J7" s="124">
        <f>J5+J6</f>
        <v>2181980.0499999998</v>
      </c>
      <c r="K7" s="125">
        <f t="shared" ref="K7:W7" si="1">K5+K6</f>
        <v>10900000</v>
      </c>
      <c r="L7" s="124">
        <f t="shared" si="1"/>
        <v>10320000</v>
      </c>
      <c r="M7" s="124">
        <f t="shared" si="1"/>
        <v>10738000</v>
      </c>
      <c r="N7" s="126"/>
      <c r="O7" s="124">
        <f t="shared" si="1"/>
        <v>42260000</v>
      </c>
      <c r="P7" s="127">
        <f t="shared" si="1"/>
        <v>10320000</v>
      </c>
      <c r="Q7" s="124">
        <f t="shared" si="1"/>
        <v>31940000</v>
      </c>
      <c r="R7" s="124">
        <f t="shared" si="1"/>
        <v>37700000</v>
      </c>
      <c r="S7" s="127">
        <f t="shared" si="1"/>
        <v>10738000</v>
      </c>
      <c r="T7" s="124">
        <f t="shared" si="1"/>
        <v>26962000</v>
      </c>
      <c r="U7" s="124">
        <f t="shared" si="1"/>
        <v>37700000</v>
      </c>
      <c r="V7" s="127">
        <f t="shared" si="1"/>
        <v>10738000</v>
      </c>
      <c r="W7" s="124">
        <f t="shared" si="1"/>
        <v>26962000</v>
      </c>
      <c r="X7" s="124"/>
      <c r="Y7" s="128">
        <f t="shared" si="0"/>
        <v>-5.6201550387596901</v>
      </c>
    </row>
    <row r="8" spans="1:242" ht="80.099999999999994" customHeight="1" thickBot="1" x14ac:dyDescent="0.45">
      <c r="A8" s="129" t="s">
        <v>138</v>
      </c>
      <c r="B8" s="1559" t="s">
        <v>60</v>
      </c>
      <c r="C8" s="1560"/>
      <c r="D8" s="1561"/>
      <c r="E8" s="101" t="s">
        <v>88</v>
      </c>
      <c r="F8" s="130" t="s">
        <v>29</v>
      </c>
      <c r="G8" s="131" t="s">
        <v>61</v>
      </c>
      <c r="H8" s="132" t="s">
        <v>57</v>
      </c>
      <c r="I8" s="133">
        <v>2500000</v>
      </c>
      <c r="J8" s="133">
        <v>183756.38</v>
      </c>
      <c r="K8" s="134">
        <v>2500000</v>
      </c>
      <c r="L8" s="135">
        <v>2000000</v>
      </c>
      <c r="M8" s="135">
        <v>2000000</v>
      </c>
      <c r="N8" s="106"/>
      <c r="O8" s="136">
        <v>2500000</v>
      </c>
      <c r="P8" s="137">
        <v>2000000</v>
      </c>
      <c r="Q8" s="109">
        <f>O8-P8</f>
        <v>500000</v>
      </c>
      <c r="R8" s="109">
        <v>2700000</v>
      </c>
      <c r="S8" s="137">
        <v>2000000</v>
      </c>
      <c r="T8" s="109">
        <f>R8-S8</f>
        <v>700000</v>
      </c>
      <c r="U8" s="138">
        <v>2700000</v>
      </c>
      <c r="V8" s="137">
        <v>2000000</v>
      </c>
      <c r="W8" s="139">
        <f>U8-V8</f>
        <v>700000</v>
      </c>
      <c r="X8" s="133"/>
      <c r="Y8" s="128">
        <f t="shared" si="0"/>
        <v>-25</v>
      </c>
    </row>
    <row r="9" spans="1:242" ht="80.099999999999994" hidden="1" customHeight="1" x14ac:dyDescent="0.4">
      <c r="A9" s="140" t="s">
        <v>138</v>
      </c>
      <c r="B9" s="1562"/>
      <c r="C9" s="1563"/>
      <c r="D9" s="1563"/>
      <c r="E9" s="1563"/>
      <c r="F9" s="1563"/>
      <c r="G9" s="1563"/>
      <c r="H9" s="141" t="s">
        <v>42</v>
      </c>
      <c r="I9" s="142">
        <f>I7+I8</f>
        <v>13400000</v>
      </c>
      <c r="J9" s="143">
        <f>J7+J8</f>
        <v>2365736.4299999997</v>
      </c>
      <c r="K9" s="144">
        <f t="shared" ref="K9:V9" si="2">K7+K8</f>
        <v>13400000</v>
      </c>
      <c r="L9" s="142">
        <f t="shared" si="2"/>
        <v>12320000</v>
      </c>
      <c r="M9" s="142">
        <f t="shared" si="2"/>
        <v>12738000</v>
      </c>
      <c r="N9" s="145"/>
      <c r="O9" s="146">
        <f t="shared" si="2"/>
        <v>44760000</v>
      </c>
      <c r="P9" s="147">
        <f t="shared" si="2"/>
        <v>12320000</v>
      </c>
      <c r="Q9" s="109">
        <f t="shared" ref="Q9:Q22" si="3">O9-P9</f>
        <v>32440000</v>
      </c>
      <c r="R9" s="146">
        <f t="shared" si="2"/>
        <v>40400000</v>
      </c>
      <c r="S9" s="147">
        <f t="shared" si="2"/>
        <v>12738000</v>
      </c>
      <c r="T9" s="109">
        <f t="shared" ref="T9:T22" si="4">R9-S9</f>
        <v>27662000</v>
      </c>
      <c r="U9" s="146">
        <f t="shared" si="2"/>
        <v>40400000</v>
      </c>
      <c r="V9" s="147">
        <f t="shared" si="2"/>
        <v>12738000</v>
      </c>
      <c r="W9" s="139">
        <f t="shared" ref="W9:W20" si="5">U9-V9</f>
        <v>27662000</v>
      </c>
      <c r="X9" s="142"/>
      <c r="Y9" s="148">
        <f t="shared" si="0"/>
        <v>-8.7662337662337659</v>
      </c>
    </row>
    <row r="10" spans="1:242" ht="80.099999999999994" customHeight="1" thickBot="1" x14ac:dyDescent="0.45">
      <c r="A10" s="129" t="s">
        <v>138</v>
      </c>
      <c r="B10" s="1559" t="s">
        <v>55</v>
      </c>
      <c r="C10" s="1560"/>
      <c r="D10" s="1561"/>
      <c r="E10" s="101" t="s">
        <v>34</v>
      </c>
      <c r="F10" s="149" t="s">
        <v>29</v>
      </c>
      <c r="G10" s="131" t="s">
        <v>47</v>
      </c>
      <c r="H10" s="150" t="s">
        <v>31</v>
      </c>
      <c r="I10" s="151">
        <v>0</v>
      </c>
      <c r="J10" s="152">
        <v>0</v>
      </c>
      <c r="K10" s="153">
        <v>0</v>
      </c>
      <c r="L10" s="154">
        <v>0</v>
      </c>
      <c r="M10" s="155">
        <v>0</v>
      </c>
      <c r="N10" s="156"/>
      <c r="O10" s="157">
        <v>111000</v>
      </c>
      <c r="P10" s="158">
        <v>111000</v>
      </c>
      <c r="Q10" s="109">
        <f t="shared" si="3"/>
        <v>0</v>
      </c>
      <c r="R10" s="152">
        <v>2644000</v>
      </c>
      <c r="S10" s="158">
        <v>2644000</v>
      </c>
      <c r="T10" s="110">
        <f t="shared" si="4"/>
        <v>0</v>
      </c>
      <c r="U10" s="159">
        <v>2644000</v>
      </c>
      <c r="V10" s="158">
        <v>2644000</v>
      </c>
      <c r="W10" s="111">
        <f t="shared" si="5"/>
        <v>0</v>
      </c>
      <c r="X10" s="110"/>
      <c r="Y10" s="128">
        <f t="shared" si="0"/>
        <v>100</v>
      </c>
    </row>
    <row r="11" spans="1:242" ht="80.099999999999994" customHeight="1" thickBot="1" x14ac:dyDescent="0.45">
      <c r="A11" s="149" t="s">
        <v>45</v>
      </c>
      <c r="B11" s="1559" t="s">
        <v>46</v>
      </c>
      <c r="C11" s="1560"/>
      <c r="D11" s="1561"/>
      <c r="E11" s="101" t="s">
        <v>140</v>
      </c>
      <c r="F11" s="149" t="s">
        <v>29</v>
      </c>
      <c r="G11" s="131" t="s">
        <v>47</v>
      </c>
      <c r="H11" s="150" t="s">
        <v>31</v>
      </c>
      <c r="I11" s="151">
        <v>500000</v>
      </c>
      <c r="J11" s="152">
        <v>69915</v>
      </c>
      <c r="K11" s="160">
        <v>70000</v>
      </c>
      <c r="L11" s="154"/>
      <c r="M11" s="155"/>
      <c r="N11" s="161"/>
      <c r="O11" s="157"/>
      <c r="P11" s="158">
        <v>0</v>
      </c>
      <c r="Q11" s="109"/>
      <c r="R11" s="152"/>
      <c r="S11" s="158"/>
      <c r="T11" s="110"/>
      <c r="U11" s="159"/>
      <c r="V11" s="158"/>
      <c r="W11" s="111"/>
      <c r="X11" s="110"/>
      <c r="Y11" s="162"/>
    </row>
    <row r="12" spans="1:242" ht="82.5" customHeight="1" thickBot="1" x14ac:dyDescent="0.45">
      <c r="A12" s="149" t="s">
        <v>48</v>
      </c>
      <c r="B12" s="1559" t="s">
        <v>49</v>
      </c>
      <c r="C12" s="1560"/>
      <c r="D12" s="1561"/>
      <c r="E12" s="101" t="s">
        <v>108</v>
      </c>
      <c r="F12" s="149" t="s">
        <v>29</v>
      </c>
      <c r="G12" s="131" t="s">
        <v>47</v>
      </c>
      <c r="H12" s="150" t="s">
        <v>31</v>
      </c>
      <c r="I12" s="151">
        <v>1500000</v>
      </c>
      <c r="J12" s="152">
        <v>480557.87</v>
      </c>
      <c r="K12" s="163">
        <v>1930000</v>
      </c>
      <c r="L12" s="154">
        <v>2000000</v>
      </c>
      <c r="M12" s="154">
        <v>2500000</v>
      </c>
      <c r="N12" s="164"/>
      <c r="O12" s="157">
        <v>4000000</v>
      </c>
      <c r="P12" s="158">
        <v>2200000</v>
      </c>
      <c r="Q12" s="109">
        <f t="shared" si="3"/>
        <v>1800000</v>
      </c>
      <c r="R12" s="152"/>
      <c r="S12" s="158">
        <v>0</v>
      </c>
      <c r="T12" s="110">
        <f t="shared" si="4"/>
        <v>0</v>
      </c>
      <c r="U12" s="157"/>
      <c r="V12" s="158">
        <v>0</v>
      </c>
      <c r="W12" s="111">
        <f t="shared" si="5"/>
        <v>0</v>
      </c>
      <c r="X12" s="110"/>
      <c r="Y12" s="128">
        <f t="shared" si="0"/>
        <v>31.818181818181817</v>
      </c>
    </row>
    <row r="13" spans="1:242" ht="80.099999999999994" customHeight="1" thickBot="1" x14ac:dyDescent="0.45">
      <c r="A13" s="165" t="s">
        <v>141</v>
      </c>
      <c r="B13" s="1545" t="s">
        <v>51</v>
      </c>
      <c r="C13" s="1546"/>
      <c r="D13" s="1547"/>
      <c r="E13" s="101" t="s">
        <v>88</v>
      </c>
      <c r="F13" s="166" t="s">
        <v>29</v>
      </c>
      <c r="G13" s="167" t="s">
        <v>52</v>
      </c>
      <c r="H13" s="168" t="s">
        <v>31</v>
      </c>
      <c r="I13" s="169">
        <v>2000</v>
      </c>
      <c r="J13" s="170">
        <v>0</v>
      </c>
      <c r="K13" s="151">
        <v>0</v>
      </c>
      <c r="L13" s="171">
        <v>2000</v>
      </c>
      <c r="M13" s="154">
        <v>3000</v>
      </c>
      <c r="N13" s="172"/>
      <c r="O13" s="152">
        <v>500000</v>
      </c>
      <c r="P13" s="173">
        <v>2000</v>
      </c>
      <c r="Q13" s="109">
        <f t="shared" si="3"/>
        <v>498000</v>
      </c>
      <c r="R13" s="152">
        <v>3000</v>
      </c>
      <c r="S13" s="173">
        <v>3000</v>
      </c>
      <c r="T13" s="110">
        <f t="shared" si="4"/>
        <v>0</v>
      </c>
      <c r="U13" s="174">
        <v>3000</v>
      </c>
      <c r="V13" s="173">
        <v>3000</v>
      </c>
      <c r="W13" s="111">
        <f t="shared" si="5"/>
        <v>0</v>
      </c>
      <c r="X13" s="175"/>
      <c r="Y13" s="128">
        <f t="shared" si="0"/>
        <v>0</v>
      </c>
      <c r="Z13" s="176"/>
      <c r="AA13" s="176"/>
      <c r="AB13" s="176"/>
      <c r="AC13" s="176"/>
      <c r="AD13" s="176"/>
      <c r="AE13" s="176"/>
      <c r="AF13" s="176"/>
      <c r="AG13" s="176"/>
      <c r="AH13" s="176"/>
      <c r="AI13" s="176"/>
      <c r="AJ13" s="176"/>
      <c r="AK13" s="176"/>
      <c r="AL13" s="176"/>
      <c r="AM13" s="176"/>
      <c r="AN13" s="176"/>
      <c r="AO13" s="176"/>
      <c r="AP13" s="176"/>
      <c r="AQ13" s="176"/>
      <c r="AR13" s="176"/>
      <c r="AS13" s="176"/>
      <c r="AT13" s="176"/>
      <c r="AU13" s="176"/>
      <c r="AV13" s="176"/>
      <c r="AW13" s="176"/>
      <c r="AX13" s="176"/>
      <c r="AY13" s="176"/>
      <c r="AZ13" s="176"/>
      <c r="BA13" s="176"/>
      <c r="BB13" s="176"/>
      <c r="BC13" s="176"/>
      <c r="BD13" s="176"/>
      <c r="BE13" s="176"/>
      <c r="BF13" s="176"/>
      <c r="BG13" s="176"/>
      <c r="BH13" s="176"/>
      <c r="BI13" s="176"/>
      <c r="BJ13" s="176"/>
      <c r="BK13" s="176"/>
      <c r="BL13" s="176"/>
      <c r="BM13" s="176"/>
      <c r="BN13" s="176"/>
      <c r="BO13" s="176"/>
      <c r="BP13" s="176"/>
      <c r="BQ13" s="176"/>
      <c r="BR13" s="176"/>
      <c r="BS13" s="176"/>
      <c r="BT13" s="176"/>
      <c r="BU13" s="176"/>
      <c r="BV13" s="176"/>
      <c r="BW13" s="176"/>
      <c r="BX13" s="176"/>
      <c r="BY13" s="176"/>
      <c r="BZ13" s="176"/>
      <c r="CA13" s="176"/>
      <c r="CB13" s="176"/>
      <c r="CC13" s="176"/>
      <c r="CD13" s="176"/>
      <c r="CE13" s="176"/>
      <c r="CF13" s="176"/>
      <c r="CG13" s="176"/>
      <c r="CH13" s="176"/>
      <c r="CI13" s="176"/>
      <c r="CJ13" s="176"/>
      <c r="CK13" s="176"/>
      <c r="CL13" s="176"/>
      <c r="CM13" s="176"/>
      <c r="CN13" s="176"/>
      <c r="CO13" s="176"/>
      <c r="CP13" s="176"/>
      <c r="CQ13" s="176"/>
      <c r="CR13" s="176"/>
      <c r="CS13" s="176"/>
      <c r="CT13" s="176"/>
      <c r="CU13" s="176"/>
      <c r="CV13" s="176"/>
      <c r="CW13" s="176"/>
      <c r="CX13" s="176"/>
      <c r="CY13" s="176"/>
      <c r="CZ13" s="176"/>
      <c r="DA13" s="176"/>
      <c r="DB13" s="176"/>
      <c r="DC13" s="176"/>
      <c r="DD13" s="176"/>
      <c r="DE13" s="176"/>
      <c r="DF13" s="176"/>
      <c r="DG13" s="176"/>
      <c r="DH13" s="176"/>
      <c r="DI13" s="176"/>
      <c r="DJ13" s="176"/>
      <c r="DK13" s="176"/>
      <c r="DL13" s="176"/>
      <c r="DM13" s="176"/>
      <c r="DN13" s="176"/>
      <c r="DO13" s="176"/>
      <c r="DP13" s="176"/>
      <c r="DQ13" s="176"/>
      <c r="DR13" s="176"/>
      <c r="DS13" s="176"/>
      <c r="DT13" s="176"/>
      <c r="DU13" s="176"/>
      <c r="DV13" s="176"/>
      <c r="DW13" s="176"/>
      <c r="DX13" s="176"/>
      <c r="DY13" s="176"/>
      <c r="DZ13" s="176"/>
      <c r="EA13" s="176"/>
      <c r="EB13" s="176"/>
      <c r="EC13" s="176"/>
      <c r="ED13" s="176"/>
      <c r="EE13" s="176"/>
      <c r="EF13" s="176"/>
      <c r="EG13" s="176"/>
      <c r="EH13" s="176"/>
      <c r="EI13" s="176"/>
      <c r="EJ13" s="176"/>
      <c r="EK13" s="176"/>
      <c r="EL13" s="176"/>
      <c r="EM13" s="176"/>
      <c r="EN13" s="176"/>
      <c r="EO13" s="176"/>
      <c r="EP13" s="176"/>
      <c r="EQ13" s="176"/>
      <c r="ER13" s="176"/>
      <c r="ES13" s="176"/>
      <c r="ET13" s="176"/>
      <c r="EU13" s="176"/>
      <c r="EV13" s="176"/>
      <c r="EW13" s="176"/>
      <c r="EX13" s="176"/>
      <c r="EY13" s="176"/>
      <c r="EZ13" s="176"/>
      <c r="FA13" s="176"/>
      <c r="FB13" s="176"/>
      <c r="FC13" s="176"/>
      <c r="FD13" s="176"/>
      <c r="FE13" s="176"/>
      <c r="FF13" s="176"/>
      <c r="FG13" s="176"/>
      <c r="FH13" s="176"/>
      <c r="FI13" s="176"/>
      <c r="FJ13" s="176"/>
      <c r="FK13" s="176"/>
      <c r="FL13" s="176"/>
      <c r="FM13" s="176"/>
      <c r="FN13" s="176"/>
      <c r="FO13" s="176"/>
      <c r="FP13" s="176"/>
      <c r="FQ13" s="176"/>
      <c r="FR13" s="176"/>
      <c r="FS13" s="176"/>
      <c r="FT13" s="176"/>
      <c r="FU13" s="176"/>
      <c r="FV13" s="176"/>
      <c r="FW13" s="176"/>
      <c r="FX13" s="176"/>
      <c r="FY13" s="176"/>
      <c r="FZ13" s="176"/>
      <c r="GA13" s="176"/>
      <c r="GB13" s="176"/>
      <c r="GC13" s="176"/>
      <c r="GD13" s="176"/>
      <c r="GE13" s="176"/>
      <c r="GF13" s="176"/>
      <c r="GG13" s="176"/>
      <c r="GH13" s="176"/>
      <c r="GI13" s="176"/>
      <c r="GJ13" s="176"/>
      <c r="GK13" s="176"/>
      <c r="GL13" s="176"/>
      <c r="GM13" s="176"/>
      <c r="GN13" s="176"/>
      <c r="GO13" s="176"/>
      <c r="GP13" s="176"/>
      <c r="GQ13" s="176"/>
      <c r="GR13" s="176"/>
      <c r="GS13" s="176"/>
      <c r="GT13" s="176"/>
      <c r="GU13" s="176"/>
      <c r="GV13" s="176"/>
      <c r="GW13" s="176"/>
      <c r="GX13" s="176"/>
      <c r="GY13" s="176"/>
      <c r="GZ13" s="176"/>
      <c r="HA13" s="176"/>
      <c r="HB13" s="176"/>
      <c r="HC13" s="176"/>
      <c r="HD13" s="176"/>
      <c r="HE13" s="176"/>
      <c r="HF13" s="176"/>
      <c r="HG13" s="176"/>
      <c r="HH13" s="176"/>
      <c r="HI13" s="176"/>
      <c r="HJ13" s="176"/>
      <c r="HK13" s="176"/>
      <c r="HL13" s="176"/>
      <c r="HM13" s="176"/>
      <c r="HN13" s="176"/>
      <c r="HO13" s="176"/>
      <c r="HP13" s="176"/>
      <c r="HQ13" s="176"/>
      <c r="HR13" s="176"/>
      <c r="HS13" s="176"/>
      <c r="HT13" s="176"/>
      <c r="HU13" s="176"/>
      <c r="HV13" s="176"/>
      <c r="HW13" s="176"/>
      <c r="HX13" s="176"/>
      <c r="HY13" s="176"/>
      <c r="HZ13" s="176"/>
      <c r="IA13" s="176"/>
      <c r="IB13" s="176"/>
      <c r="IC13" s="176"/>
      <c r="ID13" s="176"/>
      <c r="IE13" s="176"/>
      <c r="IF13" s="176"/>
      <c r="IG13" s="176"/>
      <c r="IH13" s="176"/>
    </row>
    <row r="14" spans="1:242" ht="80.099999999999994" customHeight="1" thickBot="1" x14ac:dyDescent="0.45">
      <c r="A14" s="129" t="s">
        <v>138</v>
      </c>
      <c r="B14" s="1559" t="s">
        <v>27</v>
      </c>
      <c r="C14" s="1560"/>
      <c r="D14" s="1561"/>
      <c r="E14" s="177" t="s">
        <v>88</v>
      </c>
      <c r="F14" s="149" t="s">
        <v>29</v>
      </c>
      <c r="G14" s="178" t="s">
        <v>87</v>
      </c>
      <c r="H14" s="150" t="s">
        <v>31</v>
      </c>
      <c r="I14" s="151">
        <v>90000</v>
      </c>
      <c r="J14" s="152">
        <v>18644</v>
      </c>
      <c r="K14" s="151">
        <v>90000</v>
      </c>
      <c r="L14" s="154">
        <v>290000</v>
      </c>
      <c r="M14" s="154">
        <v>290000</v>
      </c>
      <c r="N14" s="172"/>
      <c r="O14" s="152">
        <v>700000</v>
      </c>
      <c r="P14" s="158">
        <v>700000</v>
      </c>
      <c r="Q14" s="109">
        <f t="shared" si="3"/>
        <v>0</v>
      </c>
      <c r="R14" s="152">
        <v>100000</v>
      </c>
      <c r="S14" s="158">
        <v>100000</v>
      </c>
      <c r="T14" s="110">
        <f t="shared" si="4"/>
        <v>0</v>
      </c>
      <c r="U14" s="152">
        <v>100000</v>
      </c>
      <c r="V14" s="158">
        <v>100000</v>
      </c>
      <c r="W14" s="111">
        <f t="shared" si="5"/>
        <v>0</v>
      </c>
      <c r="X14" s="110"/>
      <c r="Y14" s="128">
        <f t="shared" si="0"/>
        <v>87.142857142857139</v>
      </c>
    </row>
    <row r="15" spans="1:242" ht="80.099999999999994" customHeight="1" thickBot="1" x14ac:dyDescent="0.45">
      <c r="A15" s="179" t="s">
        <v>32</v>
      </c>
      <c r="B15" s="1559" t="s">
        <v>142</v>
      </c>
      <c r="C15" s="1560"/>
      <c r="D15" s="1561"/>
      <c r="E15" s="101" t="s">
        <v>91</v>
      </c>
      <c r="F15" s="149" t="s">
        <v>29</v>
      </c>
      <c r="G15" s="180" t="s">
        <v>143</v>
      </c>
      <c r="H15" s="150" t="s">
        <v>31</v>
      </c>
      <c r="I15" s="109">
        <f>I16+I17+I18+I19+I20</f>
        <v>9000000</v>
      </c>
      <c r="J15" s="109">
        <f t="shared" ref="J15:K15" si="6">J16+J17+J18+J19+J20</f>
        <v>0</v>
      </c>
      <c r="K15" s="109">
        <f t="shared" si="6"/>
        <v>17000000</v>
      </c>
      <c r="L15" s="135">
        <v>11000000</v>
      </c>
      <c r="M15" s="135">
        <v>14000000</v>
      </c>
      <c r="N15" s="181" t="s">
        <v>144</v>
      </c>
      <c r="O15" s="163">
        <f>O16+O17+O18+O19+O20</f>
        <v>50000000</v>
      </c>
      <c r="P15" s="182">
        <f>P16+P17+P18+P19+P20</f>
        <v>12090000</v>
      </c>
      <c r="Q15" s="109">
        <f>O15-P15</f>
        <v>37910000</v>
      </c>
      <c r="R15" s="163">
        <f>R16+R17+R18+R19+R20</f>
        <v>65000000</v>
      </c>
      <c r="S15" s="182">
        <f>S16+S17+S18+S19+S20</f>
        <v>16190000</v>
      </c>
      <c r="T15" s="109">
        <f t="shared" si="4"/>
        <v>48810000</v>
      </c>
      <c r="U15" s="163">
        <f>U16+U17+U18+U19+U20</f>
        <v>30000000</v>
      </c>
      <c r="V15" s="182">
        <f>V16+V17+V18+V19+V20</f>
        <v>17190000</v>
      </c>
      <c r="W15" s="160">
        <f t="shared" si="5"/>
        <v>12810000</v>
      </c>
      <c r="X15" s="109"/>
      <c r="Y15" s="128">
        <f t="shared" si="0"/>
        <v>25.558312655086851</v>
      </c>
    </row>
    <row r="16" spans="1:242" ht="69.75" customHeight="1" thickBot="1" x14ac:dyDescent="0.45">
      <c r="A16" s="183"/>
      <c r="B16" s="1564" t="s">
        <v>33</v>
      </c>
      <c r="C16" s="1565"/>
      <c r="D16" s="1565"/>
      <c r="E16" s="184" t="s">
        <v>131</v>
      </c>
      <c r="F16" s="185" t="s">
        <v>29</v>
      </c>
      <c r="G16" s="186"/>
      <c r="H16" s="184"/>
      <c r="I16" s="187">
        <v>5000000</v>
      </c>
      <c r="J16" s="187">
        <v>0</v>
      </c>
      <c r="K16" s="187">
        <v>5000000</v>
      </c>
      <c r="L16" s="188">
        <v>11000000</v>
      </c>
      <c r="M16" s="188">
        <v>14000000</v>
      </c>
      <c r="N16" s="189"/>
      <c r="O16" s="190">
        <v>25000000</v>
      </c>
      <c r="P16" s="188">
        <v>10000000</v>
      </c>
      <c r="Q16" s="191">
        <f t="shared" si="3"/>
        <v>15000000</v>
      </c>
      <c r="R16" s="190">
        <v>20000000</v>
      </c>
      <c r="S16" s="188">
        <v>14000000</v>
      </c>
      <c r="T16" s="191">
        <f>R16-S16</f>
        <v>6000000</v>
      </c>
      <c r="U16" s="190"/>
      <c r="V16" s="188"/>
      <c r="W16" s="191">
        <f t="shared" si="5"/>
        <v>0</v>
      </c>
      <c r="X16" s="192"/>
      <c r="Y16" s="113">
        <f t="shared" si="0"/>
        <v>50</v>
      </c>
    </row>
    <row r="17" spans="1:25" ht="57" customHeight="1" thickBot="1" x14ac:dyDescent="0.45">
      <c r="A17" s="183"/>
      <c r="B17" s="1566" t="s">
        <v>145</v>
      </c>
      <c r="C17" s="1567"/>
      <c r="D17" s="1567"/>
      <c r="E17" s="193" t="s">
        <v>28</v>
      </c>
      <c r="F17" s="194" t="s">
        <v>29</v>
      </c>
      <c r="G17" s="195"/>
      <c r="H17" s="193"/>
      <c r="I17" s="196">
        <v>2000000</v>
      </c>
      <c r="J17" s="196">
        <v>0</v>
      </c>
      <c r="K17" s="196">
        <v>5500000</v>
      </c>
      <c r="L17" s="113"/>
      <c r="M17" s="113"/>
      <c r="N17" s="197"/>
      <c r="O17" s="198"/>
      <c r="P17" s="113"/>
      <c r="Q17" s="199">
        <f t="shared" si="3"/>
        <v>0</v>
      </c>
      <c r="R17" s="198"/>
      <c r="S17" s="113"/>
      <c r="T17" s="199">
        <f t="shared" si="4"/>
        <v>0</v>
      </c>
      <c r="U17" s="198"/>
      <c r="V17" s="113"/>
      <c r="W17" s="199">
        <f t="shared" si="5"/>
        <v>0</v>
      </c>
      <c r="X17" s="200"/>
      <c r="Y17" s="201"/>
    </row>
    <row r="18" spans="1:25" ht="64.5" customHeight="1" thickBot="1" x14ac:dyDescent="0.45">
      <c r="A18" s="183"/>
      <c r="B18" s="1566" t="s">
        <v>146</v>
      </c>
      <c r="C18" s="1567"/>
      <c r="D18" s="1567"/>
      <c r="E18" s="193" t="s">
        <v>28</v>
      </c>
      <c r="F18" s="194" t="s">
        <v>29</v>
      </c>
      <c r="G18" s="195"/>
      <c r="H18" s="193"/>
      <c r="I18" s="196">
        <v>2000000</v>
      </c>
      <c r="J18" s="196">
        <v>0</v>
      </c>
      <c r="K18" s="196">
        <v>6500000</v>
      </c>
      <c r="L18" s="113"/>
      <c r="M18" s="113"/>
      <c r="N18" s="197"/>
      <c r="O18" s="198"/>
      <c r="P18" s="113"/>
      <c r="Q18" s="199">
        <f t="shared" si="3"/>
        <v>0</v>
      </c>
      <c r="R18" s="198"/>
      <c r="S18" s="113"/>
      <c r="T18" s="199">
        <f t="shared" si="4"/>
        <v>0</v>
      </c>
      <c r="U18" s="198"/>
      <c r="V18" s="113"/>
      <c r="W18" s="199">
        <f t="shared" si="5"/>
        <v>0</v>
      </c>
      <c r="X18" s="200"/>
      <c r="Y18" s="201"/>
    </row>
    <row r="19" spans="1:25" ht="64.5" customHeight="1" thickBot="1" x14ac:dyDescent="0.45">
      <c r="A19" s="129" t="s">
        <v>138</v>
      </c>
      <c r="B19" s="1557" t="s">
        <v>147</v>
      </c>
      <c r="C19" s="1558"/>
      <c r="D19" s="1558"/>
      <c r="E19" s="193" t="s">
        <v>34</v>
      </c>
      <c r="F19" s="194" t="s">
        <v>29</v>
      </c>
      <c r="G19" s="195"/>
      <c r="H19" s="193"/>
      <c r="I19" s="199"/>
      <c r="J19" s="198"/>
      <c r="K19" s="202"/>
      <c r="L19" s="113"/>
      <c r="M19" s="113"/>
      <c r="N19" s="197"/>
      <c r="O19" s="198">
        <v>10000000</v>
      </c>
      <c r="P19" s="113">
        <v>1000000</v>
      </c>
      <c r="Q19" s="199">
        <f t="shared" si="3"/>
        <v>9000000</v>
      </c>
      <c r="R19" s="198">
        <v>30000000</v>
      </c>
      <c r="S19" s="113">
        <v>1000000</v>
      </c>
      <c r="T19" s="199">
        <f t="shared" si="4"/>
        <v>29000000</v>
      </c>
      <c r="U19" s="198">
        <v>30000000</v>
      </c>
      <c r="V19" s="113">
        <v>17190000</v>
      </c>
      <c r="W19" s="199">
        <f t="shared" si="5"/>
        <v>12810000</v>
      </c>
      <c r="X19" s="200"/>
      <c r="Y19" s="113">
        <f t="shared" si="0"/>
        <v>100</v>
      </c>
    </row>
    <row r="20" spans="1:25" ht="62.25" customHeight="1" thickBot="1" x14ac:dyDescent="0.45">
      <c r="A20" s="129" t="s">
        <v>138</v>
      </c>
      <c r="B20" s="1571" t="s">
        <v>148</v>
      </c>
      <c r="C20" s="1572"/>
      <c r="D20" s="1572"/>
      <c r="E20" s="203" t="s">
        <v>35</v>
      </c>
      <c r="F20" s="204" t="s">
        <v>29</v>
      </c>
      <c r="G20" s="205"/>
      <c r="H20" s="203"/>
      <c r="I20" s="206"/>
      <c r="J20" s="207"/>
      <c r="K20" s="208"/>
      <c r="L20" s="209"/>
      <c r="M20" s="209"/>
      <c r="N20" s="210"/>
      <c r="O20" s="207">
        <v>15000000</v>
      </c>
      <c r="P20" s="209">
        <v>1090000</v>
      </c>
      <c r="Q20" s="206">
        <f t="shared" si="3"/>
        <v>13910000</v>
      </c>
      <c r="R20" s="207">
        <v>15000000</v>
      </c>
      <c r="S20" s="209">
        <v>1190000</v>
      </c>
      <c r="T20" s="206">
        <f t="shared" si="4"/>
        <v>13810000</v>
      </c>
      <c r="U20" s="207"/>
      <c r="V20" s="209"/>
      <c r="W20" s="206">
        <f t="shared" si="5"/>
        <v>0</v>
      </c>
      <c r="X20" s="211"/>
      <c r="Y20" s="113">
        <f t="shared" si="0"/>
        <v>100</v>
      </c>
    </row>
    <row r="21" spans="1:25" ht="80.099999999999994" customHeight="1" thickBot="1" x14ac:dyDescent="0.45">
      <c r="A21" s="212" t="s">
        <v>36</v>
      </c>
      <c r="B21" s="1545" t="s">
        <v>37</v>
      </c>
      <c r="C21" s="1546"/>
      <c r="D21" s="1547"/>
      <c r="E21" s="213" t="s">
        <v>95</v>
      </c>
      <c r="F21" s="214" t="s">
        <v>29</v>
      </c>
      <c r="G21" s="131" t="s">
        <v>38</v>
      </c>
      <c r="H21" s="114" t="s">
        <v>31</v>
      </c>
      <c r="I21" s="215">
        <v>2000000</v>
      </c>
      <c r="J21" s="215">
        <v>65829.19</v>
      </c>
      <c r="K21" s="216">
        <v>3200000</v>
      </c>
      <c r="L21" s="217">
        <v>4000000</v>
      </c>
      <c r="M21" s="217">
        <v>4000000</v>
      </c>
      <c r="N21" s="218"/>
      <c r="O21" s="219">
        <v>3000000</v>
      </c>
      <c r="P21" s="220">
        <v>3000000</v>
      </c>
      <c r="Q21" s="221">
        <f t="shared" si="3"/>
        <v>0</v>
      </c>
      <c r="R21" s="215">
        <v>3000000</v>
      </c>
      <c r="S21" s="220">
        <v>3000000</v>
      </c>
      <c r="T21" s="215">
        <f t="shared" si="4"/>
        <v>0</v>
      </c>
      <c r="U21" s="216">
        <v>3000000</v>
      </c>
      <c r="V21" s="220">
        <v>3000000</v>
      </c>
      <c r="W21" s="216">
        <f>U21-V21</f>
        <v>0</v>
      </c>
      <c r="X21" s="221"/>
      <c r="Y21" s="128">
        <f t="shared" si="0"/>
        <v>33.333333333333329</v>
      </c>
    </row>
    <row r="22" spans="1:25" ht="80.099999999999994" customHeight="1" thickBot="1" x14ac:dyDescent="0.45">
      <c r="A22" s="222" t="s">
        <v>39</v>
      </c>
      <c r="B22" s="1559" t="s">
        <v>40</v>
      </c>
      <c r="C22" s="1560"/>
      <c r="D22" s="1561"/>
      <c r="E22" s="223" t="s">
        <v>98</v>
      </c>
      <c r="F22" s="149" t="s">
        <v>29</v>
      </c>
      <c r="G22" s="131" t="s">
        <v>97</v>
      </c>
      <c r="H22" s="114" t="s">
        <v>31</v>
      </c>
      <c r="I22" s="224">
        <v>2000000</v>
      </c>
      <c r="J22" s="224">
        <v>579515.07999999996</v>
      </c>
      <c r="K22" s="225">
        <v>3300000</v>
      </c>
      <c r="L22" s="154">
        <v>3000000</v>
      </c>
      <c r="M22" s="154">
        <v>4000000</v>
      </c>
      <c r="N22" s="226"/>
      <c r="O22" s="227">
        <v>9500000</v>
      </c>
      <c r="P22" s="228">
        <v>2500000</v>
      </c>
      <c r="Q22" s="221">
        <f t="shared" si="3"/>
        <v>7000000</v>
      </c>
      <c r="R22" s="151">
        <v>5000000</v>
      </c>
      <c r="S22" s="158">
        <v>3000000</v>
      </c>
      <c r="T22" s="215">
        <f t="shared" si="4"/>
        <v>2000000</v>
      </c>
      <c r="U22" s="229">
        <v>2000000</v>
      </c>
      <c r="V22" s="158">
        <v>2000000</v>
      </c>
      <c r="W22" s="216">
        <f>U22-V22</f>
        <v>0</v>
      </c>
      <c r="X22" s="109"/>
      <c r="Y22" s="128">
        <f t="shared" si="0"/>
        <v>20</v>
      </c>
    </row>
    <row r="23" spans="1:25" ht="80.099999999999994" hidden="1" customHeight="1" x14ac:dyDescent="0.4">
      <c r="A23" s="1573"/>
      <c r="B23" s="1574"/>
      <c r="C23" s="1574"/>
      <c r="D23" s="1574"/>
      <c r="E23" s="1575"/>
      <c r="F23" s="1574"/>
      <c r="G23" s="1574"/>
      <c r="H23" s="230"/>
      <c r="I23" s="231"/>
      <c r="J23" s="232"/>
      <c r="K23" s="233"/>
      <c r="L23" s="234"/>
      <c r="M23" s="235"/>
      <c r="N23" s="236"/>
      <c r="O23" s="233"/>
      <c r="P23" s="182"/>
      <c r="Q23" s="237"/>
      <c r="R23" s="233"/>
      <c r="S23" s="238"/>
      <c r="T23" s="239"/>
      <c r="U23" s="240"/>
      <c r="V23" s="182"/>
      <c r="W23" s="241"/>
      <c r="X23" s="242"/>
      <c r="Y23" s="243" t="e">
        <f t="shared" si="0"/>
        <v>#DIV/0!</v>
      </c>
    </row>
    <row r="24" spans="1:25" ht="80.099999999999994" hidden="1" customHeight="1" x14ac:dyDescent="0.4">
      <c r="A24" s="244"/>
      <c r="B24" s="245"/>
      <c r="C24" s="245"/>
      <c r="D24" s="245"/>
      <c r="E24" s="245"/>
      <c r="F24" s="245"/>
      <c r="G24" s="245"/>
      <c r="H24" s="245"/>
      <c r="I24" s="246"/>
      <c r="J24" s="245"/>
      <c r="K24" s="245"/>
      <c r="L24" s="179"/>
      <c r="M24" s="247"/>
      <c r="N24" s="245"/>
      <c r="O24" s="245"/>
      <c r="P24" s="248"/>
      <c r="Q24" s="245"/>
      <c r="R24" s="245"/>
      <c r="S24" s="248"/>
      <c r="T24" s="245"/>
      <c r="U24" s="245"/>
      <c r="V24" s="248"/>
      <c r="W24" s="245"/>
      <c r="X24" s="249"/>
      <c r="Y24" s="243" t="e">
        <f t="shared" si="0"/>
        <v>#DIV/0!</v>
      </c>
    </row>
    <row r="25" spans="1:25" ht="80.099999999999994" hidden="1" customHeight="1" x14ac:dyDescent="0.4">
      <c r="A25" s="1576"/>
      <c r="B25" s="1577"/>
      <c r="C25" s="1577"/>
      <c r="D25" s="1577"/>
      <c r="E25" s="1577"/>
      <c r="F25" s="1577"/>
      <c r="G25" s="1577"/>
      <c r="H25" s="250"/>
      <c r="I25" s="251"/>
      <c r="J25" s="252"/>
      <c r="K25" s="252"/>
      <c r="L25" s="253"/>
      <c r="M25" s="254"/>
      <c r="N25" s="252"/>
      <c r="O25" s="252"/>
      <c r="P25" s="255"/>
      <c r="Q25" s="252"/>
      <c r="R25" s="252"/>
      <c r="S25" s="255"/>
      <c r="T25" s="252"/>
      <c r="U25" s="252"/>
      <c r="V25" s="255"/>
      <c r="W25" s="252"/>
      <c r="X25" s="256"/>
      <c r="Y25" s="243" t="e">
        <f t="shared" si="0"/>
        <v>#DIV/0!</v>
      </c>
    </row>
    <row r="26" spans="1:25" ht="80.099999999999994" hidden="1" customHeight="1" x14ac:dyDescent="0.4">
      <c r="A26" s="257"/>
      <c r="B26" s="1578"/>
      <c r="C26" s="1579"/>
      <c r="D26" s="1579"/>
      <c r="E26" s="1579"/>
      <c r="F26" s="1579"/>
      <c r="G26" s="1580"/>
      <c r="H26" s="258"/>
      <c r="I26" s="259"/>
      <c r="J26" s="260"/>
      <c r="K26" s="260"/>
      <c r="L26" s="259"/>
      <c r="M26" s="261"/>
      <c r="N26" s="262"/>
      <c r="O26" s="260"/>
      <c r="P26" s="263"/>
      <c r="Q26" s="264"/>
      <c r="R26" s="260"/>
      <c r="S26" s="263"/>
      <c r="T26" s="264"/>
      <c r="U26" s="260"/>
      <c r="V26" s="263"/>
      <c r="W26" s="262"/>
      <c r="X26" s="265"/>
      <c r="Y26" s="243" t="e">
        <f t="shared" si="0"/>
        <v>#DIV/0!</v>
      </c>
    </row>
    <row r="27" spans="1:25" ht="80.099999999999994" hidden="1" customHeight="1" x14ac:dyDescent="0.4">
      <c r="A27" s="257"/>
      <c r="B27" s="266"/>
      <c r="C27" s="267"/>
      <c r="D27" s="245"/>
      <c r="E27" s="268"/>
      <c r="F27" s="245"/>
      <c r="G27" s="266"/>
      <c r="H27" s="269"/>
      <c r="I27" s="270"/>
      <c r="J27" s="271"/>
      <c r="K27" s="272"/>
      <c r="L27" s="273"/>
      <c r="M27" s="274"/>
      <c r="N27" s="275"/>
      <c r="O27" s="272"/>
      <c r="P27" s="182"/>
      <c r="Q27" s="276"/>
      <c r="R27" s="272"/>
      <c r="S27" s="182"/>
      <c r="T27" s="277"/>
      <c r="U27" s="272"/>
      <c r="V27" s="158"/>
      <c r="W27" s="278"/>
      <c r="X27" s="175"/>
      <c r="Y27" s="243" t="e">
        <f t="shared" si="0"/>
        <v>#DIV/0!</v>
      </c>
    </row>
    <row r="28" spans="1:25" ht="80.099999999999994" customHeight="1" thickBot="1" x14ac:dyDescent="0.45">
      <c r="A28" s="222" t="s">
        <v>149</v>
      </c>
      <c r="B28" s="1568" t="s">
        <v>150</v>
      </c>
      <c r="C28" s="1569"/>
      <c r="D28" s="1570"/>
      <c r="E28" s="223" t="s">
        <v>112</v>
      </c>
      <c r="F28" s="149" t="s">
        <v>29</v>
      </c>
      <c r="G28" s="131" t="s">
        <v>67</v>
      </c>
      <c r="H28" s="114" t="s">
        <v>43</v>
      </c>
      <c r="I28" s="151">
        <v>10000</v>
      </c>
      <c r="J28" s="279">
        <v>10000</v>
      </c>
      <c r="K28" s="280">
        <v>10000</v>
      </c>
      <c r="L28" s="154">
        <v>10000</v>
      </c>
      <c r="M28" s="154">
        <v>10000</v>
      </c>
      <c r="N28" s="281"/>
      <c r="O28" s="163">
        <v>10010000</v>
      </c>
      <c r="P28" s="182">
        <v>5000</v>
      </c>
      <c r="Q28" s="151">
        <f>O28-P28</f>
        <v>10005000</v>
      </c>
      <c r="R28" s="160">
        <v>6741000</v>
      </c>
      <c r="S28" s="182">
        <v>5000</v>
      </c>
      <c r="T28" s="151">
        <f>R28-S28</f>
        <v>6736000</v>
      </c>
      <c r="U28" s="160">
        <v>279000</v>
      </c>
      <c r="V28" s="158">
        <v>5000</v>
      </c>
      <c r="W28" s="225">
        <f>U28-V28</f>
        <v>274000</v>
      </c>
      <c r="X28" s="109"/>
      <c r="Y28" s="128">
        <f t="shared" si="0"/>
        <v>-100</v>
      </c>
    </row>
    <row r="29" spans="1:25" ht="80.099999999999994" customHeight="1" thickBot="1" x14ac:dyDescent="0.45">
      <c r="A29" s="129" t="s">
        <v>138</v>
      </c>
      <c r="B29" s="1568" t="s">
        <v>151</v>
      </c>
      <c r="C29" s="1569"/>
      <c r="D29" s="1570"/>
      <c r="E29" s="114" t="s">
        <v>34</v>
      </c>
      <c r="F29" s="149" t="s">
        <v>29</v>
      </c>
      <c r="G29" s="131" t="s">
        <v>68</v>
      </c>
      <c r="H29" s="114" t="s">
        <v>43</v>
      </c>
      <c r="I29" s="282">
        <v>0</v>
      </c>
      <c r="J29" s="280">
        <v>0</v>
      </c>
      <c r="K29" s="280">
        <v>0</v>
      </c>
      <c r="L29" s="283">
        <v>0</v>
      </c>
      <c r="M29" s="154">
        <v>0</v>
      </c>
      <c r="N29" s="281"/>
      <c r="O29" s="163">
        <v>13913000</v>
      </c>
      <c r="P29" s="182">
        <v>1000</v>
      </c>
      <c r="Q29" s="151">
        <f t="shared" ref="Q29:Q35" si="7">O29-P29</f>
        <v>13912000</v>
      </c>
      <c r="R29" s="160">
        <v>15650000</v>
      </c>
      <c r="S29" s="182">
        <v>1000</v>
      </c>
      <c r="T29" s="151">
        <f t="shared" ref="T29:T35" si="8">R29-S29</f>
        <v>15649000</v>
      </c>
      <c r="U29" s="160">
        <v>9376000</v>
      </c>
      <c r="V29" s="158">
        <v>1000</v>
      </c>
      <c r="W29" s="225">
        <f t="shared" ref="W29:W35" si="9">U29-V29</f>
        <v>9375000</v>
      </c>
      <c r="X29" s="109"/>
      <c r="Y29" s="128">
        <f t="shared" si="0"/>
        <v>100</v>
      </c>
    </row>
    <row r="30" spans="1:25" ht="80.099999999999994" customHeight="1" thickBot="1" x14ac:dyDescent="0.45">
      <c r="A30" s="129" t="s">
        <v>138</v>
      </c>
      <c r="B30" s="1568" t="s">
        <v>73</v>
      </c>
      <c r="C30" s="1569"/>
      <c r="D30" s="1570"/>
      <c r="E30" s="114" t="s">
        <v>34</v>
      </c>
      <c r="F30" s="149" t="s">
        <v>29</v>
      </c>
      <c r="G30" s="131" t="s">
        <v>69</v>
      </c>
      <c r="H30" s="114" t="s">
        <v>43</v>
      </c>
      <c r="I30" s="282">
        <v>0</v>
      </c>
      <c r="J30" s="280">
        <v>0</v>
      </c>
      <c r="K30" s="280">
        <v>0</v>
      </c>
      <c r="L30" s="283">
        <v>0</v>
      </c>
      <c r="M30" s="154">
        <v>0</v>
      </c>
      <c r="N30" s="281"/>
      <c r="O30" s="163">
        <v>4729000</v>
      </c>
      <c r="P30" s="182">
        <v>1000</v>
      </c>
      <c r="Q30" s="151">
        <f t="shared" si="7"/>
        <v>4728000</v>
      </c>
      <c r="R30" s="160">
        <v>12984000</v>
      </c>
      <c r="S30" s="182">
        <v>1000</v>
      </c>
      <c r="T30" s="151">
        <f t="shared" si="8"/>
        <v>12983000</v>
      </c>
      <c r="U30" s="160">
        <v>5798000</v>
      </c>
      <c r="V30" s="158">
        <v>1000</v>
      </c>
      <c r="W30" s="225">
        <f t="shared" si="9"/>
        <v>5797000</v>
      </c>
      <c r="X30" s="109"/>
      <c r="Y30" s="128">
        <f t="shared" si="0"/>
        <v>100</v>
      </c>
    </row>
    <row r="31" spans="1:25" ht="133.5" customHeight="1" thickBot="1" x14ac:dyDescent="0.45">
      <c r="A31" s="129" t="s">
        <v>138</v>
      </c>
      <c r="B31" s="1568" t="s">
        <v>152</v>
      </c>
      <c r="C31" s="1569"/>
      <c r="D31" s="1570"/>
      <c r="E31" s="101" t="s">
        <v>34</v>
      </c>
      <c r="F31" s="149" t="s">
        <v>29</v>
      </c>
      <c r="G31" s="131" t="s">
        <v>70</v>
      </c>
      <c r="H31" s="114" t="s">
        <v>43</v>
      </c>
      <c r="I31" s="282">
        <v>0</v>
      </c>
      <c r="J31" s="280">
        <v>0</v>
      </c>
      <c r="K31" s="280">
        <v>0</v>
      </c>
      <c r="L31" s="283">
        <v>0</v>
      </c>
      <c r="M31" s="154">
        <v>0</v>
      </c>
      <c r="N31" s="281"/>
      <c r="O31" s="163">
        <v>32850000</v>
      </c>
      <c r="P31" s="182">
        <v>1000</v>
      </c>
      <c r="Q31" s="151">
        <f t="shared" si="7"/>
        <v>32849000</v>
      </c>
      <c r="R31" s="160">
        <v>28743000</v>
      </c>
      <c r="S31" s="182">
        <v>1000</v>
      </c>
      <c r="T31" s="151">
        <f t="shared" si="8"/>
        <v>28742000</v>
      </c>
      <c r="U31" s="160">
        <v>2040000</v>
      </c>
      <c r="V31" s="158">
        <v>2000</v>
      </c>
      <c r="W31" s="225">
        <f t="shared" si="9"/>
        <v>2038000</v>
      </c>
      <c r="X31" s="109"/>
      <c r="Y31" s="128">
        <f t="shared" si="0"/>
        <v>100</v>
      </c>
    </row>
    <row r="32" spans="1:25" ht="80.099999999999994" customHeight="1" thickBot="1" x14ac:dyDescent="0.45">
      <c r="A32" s="129" t="s">
        <v>138</v>
      </c>
      <c r="B32" s="1568" t="s">
        <v>65</v>
      </c>
      <c r="C32" s="1569"/>
      <c r="D32" s="1570"/>
      <c r="E32" s="114" t="s">
        <v>34</v>
      </c>
      <c r="F32" s="149" t="s">
        <v>29</v>
      </c>
      <c r="G32" s="131" t="s">
        <v>69</v>
      </c>
      <c r="H32" s="114" t="s">
        <v>43</v>
      </c>
      <c r="I32" s="282">
        <v>0</v>
      </c>
      <c r="J32" s="280">
        <v>0</v>
      </c>
      <c r="K32" s="280">
        <v>0</v>
      </c>
      <c r="L32" s="283">
        <v>0</v>
      </c>
      <c r="M32" s="154">
        <v>0</v>
      </c>
      <c r="N32" s="281"/>
      <c r="O32" s="163">
        <v>20903000</v>
      </c>
      <c r="P32" s="182">
        <v>1000</v>
      </c>
      <c r="Q32" s="151">
        <f t="shared" si="7"/>
        <v>20902000</v>
      </c>
      <c r="R32" s="160">
        <v>3640000</v>
      </c>
      <c r="S32" s="182">
        <v>1000</v>
      </c>
      <c r="T32" s="151">
        <f t="shared" si="8"/>
        <v>3639000</v>
      </c>
      <c r="U32" s="160">
        <v>784000</v>
      </c>
      <c r="V32" s="158">
        <v>1000</v>
      </c>
      <c r="W32" s="225">
        <f t="shared" si="9"/>
        <v>783000</v>
      </c>
      <c r="X32" s="109"/>
      <c r="Y32" s="128">
        <f t="shared" si="0"/>
        <v>100</v>
      </c>
    </row>
    <row r="33" spans="1:25" ht="156" customHeight="1" thickBot="1" x14ac:dyDescent="0.45">
      <c r="A33" s="129" t="s">
        <v>138</v>
      </c>
      <c r="B33" s="1568" t="s">
        <v>153</v>
      </c>
      <c r="C33" s="1569"/>
      <c r="D33" s="1570"/>
      <c r="E33" s="114" t="s">
        <v>35</v>
      </c>
      <c r="F33" s="149" t="s">
        <v>29</v>
      </c>
      <c r="G33" s="131" t="s">
        <v>71</v>
      </c>
      <c r="H33" s="114" t="s">
        <v>43</v>
      </c>
      <c r="I33" s="282">
        <v>0</v>
      </c>
      <c r="J33" s="280">
        <v>0</v>
      </c>
      <c r="K33" s="280">
        <v>0</v>
      </c>
      <c r="L33" s="283">
        <v>0</v>
      </c>
      <c r="M33" s="154">
        <v>0</v>
      </c>
      <c r="N33" s="281"/>
      <c r="O33" s="163">
        <v>25086000</v>
      </c>
      <c r="P33" s="182">
        <v>1000</v>
      </c>
      <c r="Q33" s="151">
        <f t="shared" si="7"/>
        <v>25085000</v>
      </c>
      <c r="R33" s="160">
        <v>20867000</v>
      </c>
      <c r="S33" s="182">
        <v>1000</v>
      </c>
      <c r="T33" s="151">
        <f t="shared" si="8"/>
        <v>20866000</v>
      </c>
      <c r="U33" s="160">
        <v>0</v>
      </c>
      <c r="V33" s="158">
        <v>0</v>
      </c>
      <c r="W33" s="225">
        <f t="shared" si="9"/>
        <v>0</v>
      </c>
      <c r="X33" s="109"/>
      <c r="Y33" s="128">
        <f t="shared" si="0"/>
        <v>100</v>
      </c>
    </row>
    <row r="34" spans="1:25" ht="80.099999999999994" hidden="1" customHeight="1" x14ac:dyDescent="0.4">
      <c r="A34" s="179"/>
      <c r="B34" s="284"/>
      <c r="C34" s="285"/>
      <c r="D34" s="286"/>
      <c r="E34" s="114"/>
      <c r="F34" s="246"/>
      <c r="G34" s="287"/>
      <c r="H34" s="114"/>
      <c r="I34" s="282"/>
      <c r="J34" s="280"/>
      <c r="K34" s="280"/>
      <c r="L34" s="283"/>
      <c r="M34" s="154"/>
      <c r="N34" s="281"/>
      <c r="O34" s="163"/>
      <c r="P34" s="182"/>
      <c r="Q34" s="151">
        <f t="shared" si="7"/>
        <v>0</v>
      </c>
      <c r="R34" s="160"/>
      <c r="S34" s="182"/>
      <c r="T34" s="151">
        <f t="shared" si="8"/>
        <v>0</v>
      </c>
      <c r="U34" s="160"/>
      <c r="V34" s="158"/>
      <c r="W34" s="225">
        <f t="shared" si="9"/>
        <v>0</v>
      </c>
      <c r="X34" s="109"/>
      <c r="Y34" s="148" t="e">
        <f t="shared" si="0"/>
        <v>#DIV/0!</v>
      </c>
    </row>
    <row r="35" spans="1:25" ht="80.099999999999994" hidden="1" customHeight="1" x14ac:dyDescent="0.4">
      <c r="A35" s="179"/>
      <c r="B35" s="284"/>
      <c r="C35" s="285"/>
      <c r="D35" s="286"/>
      <c r="E35" s="114"/>
      <c r="F35" s="246"/>
      <c r="G35" s="287"/>
      <c r="H35" s="114"/>
      <c r="I35" s="282"/>
      <c r="J35" s="280"/>
      <c r="K35" s="280"/>
      <c r="L35" s="283"/>
      <c r="M35" s="154"/>
      <c r="N35" s="281"/>
      <c r="O35" s="163"/>
      <c r="P35" s="182"/>
      <c r="Q35" s="151">
        <f t="shared" si="7"/>
        <v>0</v>
      </c>
      <c r="R35" s="160"/>
      <c r="S35" s="182"/>
      <c r="T35" s="151">
        <f t="shared" si="8"/>
        <v>0</v>
      </c>
      <c r="U35" s="160"/>
      <c r="V35" s="158"/>
      <c r="W35" s="225">
        <f t="shared" si="9"/>
        <v>0</v>
      </c>
      <c r="X35" s="109"/>
      <c r="Y35" s="148" t="e">
        <f t="shared" si="0"/>
        <v>#DIV/0!</v>
      </c>
    </row>
    <row r="36" spans="1:25" ht="57.75" customHeight="1" thickBot="1" x14ac:dyDescent="0.45">
      <c r="A36" s="1581" t="s">
        <v>54</v>
      </c>
      <c r="B36" s="1582"/>
      <c r="C36" s="1582"/>
      <c r="D36" s="1582"/>
      <c r="E36" s="1582"/>
      <c r="F36" s="1582"/>
      <c r="G36" s="1582"/>
      <c r="H36" s="1583"/>
      <c r="I36" s="288">
        <f>I7+I8+I11+I10+I12+I13+I14+I21+I22+I28+I16+I17+I18</f>
        <v>28502000</v>
      </c>
      <c r="J36" s="288">
        <f t="shared" ref="J36:O36" si="10">J7+J8+J11+J10+J12+J13+J14+J21+J22+J28+J16+J17+J18</f>
        <v>3590197.57</v>
      </c>
      <c r="K36" s="288">
        <f t="shared" si="10"/>
        <v>39000000</v>
      </c>
      <c r="L36" s="288">
        <f t="shared" si="10"/>
        <v>32622000</v>
      </c>
      <c r="M36" s="288">
        <f t="shared" si="10"/>
        <v>37541000</v>
      </c>
      <c r="N36" s="288">
        <f t="shared" si="10"/>
        <v>0</v>
      </c>
      <c r="O36" s="288">
        <f t="shared" si="10"/>
        <v>97581000</v>
      </c>
      <c r="P36" s="288">
        <f>P7+P8+P11+P10+P12+P13+P14+P21+P22+P28+P16+P17+P18+P19+P20+P29+P30+P31+P32+P33</f>
        <v>32933000</v>
      </c>
      <c r="Q36" s="288">
        <f t="shared" ref="Q36:X36" si="11">Q7+Q8+Q11+Q10+Q12+Q13+Q14+Q21+Q22+Q28+Q16+Q17+Q18+Q19+Q20+Q29+Q30+Q31+Q32+Q33</f>
        <v>187129000</v>
      </c>
      <c r="R36" s="288">
        <f t="shared" si="11"/>
        <v>204772000</v>
      </c>
      <c r="S36" s="288">
        <f t="shared" si="11"/>
        <v>37685000</v>
      </c>
      <c r="T36" s="288">
        <f t="shared" si="11"/>
        <v>167087000</v>
      </c>
      <c r="U36" s="288">
        <f t="shared" si="11"/>
        <v>96424000</v>
      </c>
      <c r="V36" s="288">
        <f t="shared" si="11"/>
        <v>37685000</v>
      </c>
      <c r="W36" s="288">
        <f t="shared" si="11"/>
        <v>58739000</v>
      </c>
      <c r="X36" s="288">
        <f t="shared" si="11"/>
        <v>0</v>
      </c>
      <c r="Y36" s="289">
        <f t="shared" si="0"/>
        <v>13.454589621352442</v>
      </c>
    </row>
    <row r="37" spans="1:25" ht="7.5" hidden="1" customHeight="1" x14ac:dyDescent="0.4">
      <c r="A37" s="290"/>
      <c r="B37" s="291"/>
      <c r="C37" s="291"/>
      <c r="D37" s="291"/>
      <c r="E37" s="291"/>
      <c r="F37" s="291"/>
      <c r="G37" s="291"/>
      <c r="H37" s="291"/>
      <c r="I37" s="292"/>
      <c r="J37" s="292"/>
      <c r="K37" s="292"/>
      <c r="L37" s="292"/>
      <c r="M37" s="292"/>
      <c r="N37" s="292"/>
      <c r="O37" s="292"/>
      <c r="P37" s="292"/>
      <c r="Q37" s="292"/>
      <c r="R37" s="292"/>
      <c r="S37" s="292"/>
      <c r="T37" s="292"/>
      <c r="U37" s="292"/>
      <c r="V37" s="292"/>
      <c r="W37" s="292"/>
      <c r="X37" s="293"/>
    </row>
    <row r="38" spans="1:25" hidden="1" x14ac:dyDescent="0.4">
      <c r="M38" s="80"/>
      <c r="N38" s="80"/>
      <c r="O38" s="80"/>
      <c r="Q38" s="80"/>
    </row>
    <row r="39" spans="1:25" hidden="1" x14ac:dyDescent="0.4">
      <c r="B39" s="1584" t="s">
        <v>154</v>
      </c>
      <c r="C39" s="1584"/>
      <c r="D39" s="1584"/>
      <c r="E39" s="1584"/>
      <c r="F39" s="1584"/>
      <c r="G39" s="1584"/>
      <c r="H39" s="1584"/>
      <c r="I39" s="1584"/>
      <c r="J39" s="1584"/>
      <c r="K39" s="1584"/>
      <c r="L39" s="1584"/>
      <c r="M39" s="1584"/>
      <c r="N39" s="1584"/>
      <c r="O39" s="1584"/>
      <c r="P39" s="1584"/>
      <c r="Q39" s="1584"/>
      <c r="R39" s="1584"/>
      <c r="S39" s="1584"/>
      <c r="T39" s="1584"/>
      <c r="U39" s="1584"/>
    </row>
    <row r="40" spans="1:25" hidden="1" x14ac:dyDescent="0.4">
      <c r="B40" s="1584" t="s">
        <v>155</v>
      </c>
      <c r="C40" s="1584"/>
      <c r="D40" s="1584"/>
      <c r="E40" s="1584"/>
      <c r="F40" s="1584"/>
      <c r="G40" s="1584"/>
      <c r="H40" s="1584"/>
      <c r="I40" s="1584"/>
      <c r="J40" s="1584"/>
      <c r="K40" s="1584"/>
      <c r="L40" s="1584"/>
      <c r="M40" s="1584"/>
      <c r="N40" s="1584"/>
      <c r="O40" s="1584"/>
      <c r="P40" s="1584"/>
      <c r="Q40" s="1584"/>
      <c r="R40" s="1584"/>
      <c r="S40" s="1584"/>
      <c r="T40" s="1584"/>
      <c r="U40" s="1584"/>
    </row>
    <row r="41" spans="1:25" hidden="1" x14ac:dyDescent="0.4">
      <c r="B41" s="1584" t="s">
        <v>156</v>
      </c>
      <c r="C41" s="1584"/>
      <c r="D41" s="1584"/>
      <c r="E41" s="1584"/>
      <c r="F41" s="1584"/>
      <c r="G41" s="1584"/>
      <c r="H41" s="1584"/>
      <c r="I41" s="1584"/>
      <c r="J41" s="1584"/>
      <c r="K41" s="1584"/>
      <c r="L41" s="1584"/>
      <c r="M41" s="1584"/>
      <c r="N41" s="1584"/>
      <c r="O41" s="1584"/>
      <c r="P41" s="1584"/>
      <c r="Q41" s="1584"/>
      <c r="R41" s="1584"/>
      <c r="S41" s="1584"/>
      <c r="T41" s="1584"/>
      <c r="U41" s="1584"/>
    </row>
    <row r="42" spans="1:25" hidden="1" x14ac:dyDescent="0.4">
      <c r="B42" s="1584" t="s">
        <v>157</v>
      </c>
      <c r="C42" s="1584"/>
      <c r="D42" s="1584"/>
      <c r="E42" s="1584"/>
      <c r="F42" s="1584"/>
      <c r="G42" s="1584"/>
      <c r="H42" s="1584"/>
      <c r="I42" s="1584"/>
      <c r="J42" s="1584"/>
      <c r="K42" s="1584"/>
      <c r="L42" s="1584"/>
      <c r="M42" s="1584"/>
      <c r="N42" s="1584"/>
      <c r="O42" s="1584"/>
      <c r="P42" s="1584"/>
      <c r="Q42" s="1584"/>
      <c r="R42" s="1584"/>
      <c r="S42" s="1584"/>
      <c r="T42" s="1584"/>
      <c r="U42" s="1584"/>
    </row>
    <row r="43" spans="1:25" hidden="1" x14ac:dyDescent="0.4">
      <c r="B43" s="294"/>
      <c r="C43" s="294"/>
      <c r="D43" s="294"/>
      <c r="E43" s="294"/>
      <c r="F43" s="294"/>
      <c r="G43" s="294"/>
      <c r="H43" s="294"/>
      <c r="I43" s="294"/>
      <c r="J43" s="294"/>
      <c r="K43" s="294"/>
      <c r="L43" s="294"/>
      <c r="M43" s="295"/>
      <c r="N43" s="295"/>
      <c r="O43" s="295"/>
      <c r="P43" s="295"/>
      <c r="Q43" s="295"/>
      <c r="R43" s="295"/>
      <c r="S43" s="294"/>
      <c r="T43" s="294"/>
      <c r="U43" s="294"/>
    </row>
    <row r="44" spans="1:25" x14ac:dyDescent="0.4">
      <c r="M44" s="80"/>
      <c r="N44" s="80"/>
      <c r="O44" s="80"/>
      <c r="Q44" s="80"/>
    </row>
    <row r="45" spans="1:25" x14ac:dyDescent="0.4">
      <c r="M45" s="80"/>
      <c r="N45" s="80"/>
      <c r="O45" s="80"/>
      <c r="Q45" s="80"/>
    </row>
    <row r="46" spans="1:25" x14ac:dyDescent="0.4">
      <c r="M46" s="80"/>
      <c r="N46" s="80"/>
      <c r="O46" s="80"/>
      <c r="Q46" s="80"/>
    </row>
    <row r="47" spans="1:25" x14ac:dyDescent="0.4">
      <c r="M47" s="80"/>
      <c r="N47" s="80"/>
      <c r="O47" s="80"/>
      <c r="Q47" s="80"/>
      <c r="R47" s="79"/>
    </row>
    <row r="48" spans="1:25" x14ac:dyDescent="0.4">
      <c r="M48" s="80"/>
      <c r="N48" s="80"/>
      <c r="O48" s="80"/>
      <c r="Q48" s="80"/>
      <c r="R48" s="79"/>
    </row>
    <row r="49" spans="13:18" x14ac:dyDescent="0.4">
      <c r="M49" s="80"/>
      <c r="N49" s="80"/>
      <c r="O49" s="80"/>
      <c r="Q49" s="80"/>
      <c r="R49" s="79"/>
    </row>
    <row r="50" spans="13:18" x14ac:dyDescent="0.4">
      <c r="M50" s="80"/>
      <c r="N50" s="80"/>
      <c r="O50" s="80"/>
      <c r="Q50" s="80"/>
      <c r="R50" s="79"/>
    </row>
    <row r="51" spans="13:18" x14ac:dyDescent="0.4">
      <c r="M51" s="80"/>
      <c r="N51" s="80"/>
      <c r="O51" s="80"/>
      <c r="Q51" s="80"/>
      <c r="R51" s="79"/>
    </row>
    <row r="52" spans="13:18" x14ac:dyDescent="0.4">
      <c r="M52" s="80"/>
      <c r="N52" s="80"/>
      <c r="O52" s="80"/>
      <c r="Q52" s="80"/>
      <c r="R52" s="79"/>
    </row>
    <row r="53" spans="13:18" x14ac:dyDescent="0.4">
      <c r="M53" s="80"/>
      <c r="N53" s="80"/>
      <c r="O53" s="80"/>
      <c r="Q53" s="80"/>
      <c r="R53" s="79"/>
    </row>
    <row r="54" spans="13:18" x14ac:dyDescent="0.4">
      <c r="M54" s="80"/>
      <c r="N54" s="80"/>
      <c r="O54" s="80"/>
      <c r="Q54" s="80"/>
      <c r="R54" s="79"/>
    </row>
    <row r="55" spans="13:18" ht="12.75" customHeight="1" x14ac:dyDescent="0.4">
      <c r="M55" s="80"/>
      <c r="N55" s="80"/>
      <c r="O55" s="80"/>
      <c r="Q55" s="80"/>
      <c r="R55" s="79"/>
    </row>
    <row r="56" spans="13:18" ht="12.75" customHeight="1" x14ac:dyDescent="0.4">
      <c r="M56" s="80"/>
      <c r="N56" s="80"/>
      <c r="O56" s="80"/>
      <c r="Q56" s="80"/>
      <c r="R56" s="79"/>
    </row>
    <row r="57" spans="13:18" ht="12.75" customHeight="1" x14ac:dyDescent="0.4">
      <c r="M57" s="80"/>
      <c r="N57" s="80"/>
      <c r="O57" s="80"/>
      <c r="Q57" s="80"/>
      <c r="R57" s="79"/>
    </row>
    <row r="58" spans="13:18" ht="12.75" customHeight="1" x14ac:dyDescent="0.4">
      <c r="M58" s="80"/>
      <c r="N58" s="80"/>
      <c r="O58" s="80"/>
      <c r="Q58" s="80"/>
      <c r="R58" s="79"/>
    </row>
    <row r="59" spans="13:18" ht="12.75" customHeight="1" x14ac:dyDescent="0.4">
      <c r="M59" s="80"/>
      <c r="N59" s="80"/>
      <c r="O59" s="80"/>
      <c r="Q59" s="80"/>
      <c r="R59" s="79"/>
    </row>
    <row r="60" spans="13:18" x14ac:dyDescent="0.4">
      <c r="M60" s="80"/>
      <c r="N60" s="80"/>
      <c r="O60" s="80"/>
      <c r="Q60" s="80"/>
      <c r="R60" s="79"/>
    </row>
    <row r="61" spans="13:18" x14ac:dyDescent="0.4">
      <c r="M61" s="80"/>
      <c r="N61" s="80"/>
      <c r="O61" s="80"/>
      <c r="Q61" s="80"/>
      <c r="R61" s="79"/>
    </row>
    <row r="62" spans="13:18" x14ac:dyDescent="0.4">
      <c r="M62" s="80"/>
      <c r="N62" s="80"/>
      <c r="O62" s="80"/>
      <c r="Q62" s="80"/>
      <c r="R62" s="79"/>
    </row>
    <row r="63" spans="13:18" x14ac:dyDescent="0.4">
      <c r="M63" s="80"/>
      <c r="N63" s="80"/>
      <c r="O63" s="80"/>
      <c r="Q63" s="80"/>
      <c r="R63" s="79"/>
    </row>
    <row r="64" spans="13:18" x14ac:dyDescent="0.4">
      <c r="M64" s="80"/>
      <c r="N64" s="80"/>
      <c r="O64" s="80"/>
      <c r="Q64" s="80"/>
      <c r="R64" s="79"/>
    </row>
    <row r="65" spans="13:18" x14ac:dyDescent="0.4">
      <c r="M65" s="80"/>
      <c r="N65" s="80"/>
      <c r="O65" s="80"/>
      <c r="Q65" s="80"/>
      <c r="R65" s="79"/>
    </row>
    <row r="66" spans="13:18" x14ac:dyDescent="0.4">
      <c r="M66" s="80"/>
      <c r="N66" s="80"/>
      <c r="O66" s="80"/>
      <c r="Q66" s="80"/>
      <c r="R66" s="79"/>
    </row>
    <row r="67" spans="13:18" x14ac:dyDescent="0.4">
      <c r="M67" s="80"/>
      <c r="N67" s="80"/>
      <c r="O67" s="80"/>
      <c r="Q67" s="80"/>
      <c r="R67" s="79"/>
    </row>
    <row r="68" spans="13:18" x14ac:dyDescent="0.4">
      <c r="M68" s="80"/>
      <c r="N68" s="80"/>
      <c r="O68" s="80"/>
      <c r="Q68" s="80"/>
      <c r="R68" s="79"/>
    </row>
    <row r="69" spans="13:18" x14ac:dyDescent="0.4">
      <c r="M69" s="80"/>
      <c r="N69" s="80"/>
      <c r="O69" s="80"/>
      <c r="Q69" s="80"/>
      <c r="R69" s="79"/>
    </row>
    <row r="70" spans="13:18" x14ac:dyDescent="0.4">
      <c r="M70" s="80"/>
      <c r="N70" s="80"/>
      <c r="O70" s="80"/>
      <c r="Q70" s="80"/>
      <c r="R70" s="79"/>
    </row>
    <row r="71" spans="13:18" x14ac:dyDescent="0.4">
      <c r="M71" s="80"/>
      <c r="N71" s="80"/>
      <c r="O71" s="80"/>
      <c r="Q71" s="80"/>
      <c r="R71" s="79"/>
    </row>
    <row r="72" spans="13:18" x14ac:dyDescent="0.4">
      <c r="M72" s="80"/>
      <c r="N72" s="80"/>
      <c r="O72" s="80"/>
      <c r="Q72" s="80"/>
      <c r="R72" s="79"/>
    </row>
    <row r="73" spans="13:18" x14ac:dyDescent="0.4">
      <c r="M73" s="80"/>
      <c r="N73" s="80"/>
      <c r="O73" s="80"/>
      <c r="Q73" s="80"/>
      <c r="R73" s="79"/>
    </row>
    <row r="74" spans="13:18" x14ac:dyDescent="0.4">
      <c r="M74" s="80"/>
      <c r="N74" s="80"/>
      <c r="O74" s="80"/>
      <c r="Q74" s="80"/>
      <c r="R74" s="79"/>
    </row>
    <row r="75" spans="13:18" x14ac:dyDescent="0.4">
      <c r="M75" s="80"/>
      <c r="N75" s="80"/>
      <c r="O75" s="80"/>
      <c r="Q75" s="80"/>
      <c r="R75" s="79"/>
    </row>
    <row r="76" spans="13:18" x14ac:dyDescent="0.4">
      <c r="M76" s="80"/>
      <c r="N76" s="80"/>
      <c r="O76" s="80"/>
      <c r="Q76" s="80"/>
      <c r="R76" s="79"/>
    </row>
    <row r="77" spans="13:18" x14ac:dyDescent="0.4">
      <c r="M77" s="80"/>
      <c r="N77" s="80"/>
      <c r="O77" s="80"/>
      <c r="Q77" s="80"/>
      <c r="R77" s="79"/>
    </row>
    <row r="78" spans="13:18" x14ac:dyDescent="0.4">
      <c r="M78" s="80"/>
      <c r="N78" s="80"/>
      <c r="O78" s="80"/>
      <c r="Q78" s="80"/>
      <c r="R78" s="79"/>
    </row>
    <row r="79" spans="13:18" x14ac:dyDescent="0.4">
      <c r="M79" s="80"/>
      <c r="N79" s="80"/>
      <c r="O79" s="80"/>
      <c r="Q79" s="80"/>
      <c r="R79" s="79"/>
    </row>
    <row r="80" spans="13:18" x14ac:dyDescent="0.4">
      <c r="M80" s="80"/>
      <c r="N80" s="80"/>
      <c r="O80" s="80"/>
      <c r="Q80" s="80"/>
      <c r="R80" s="79"/>
    </row>
    <row r="81" spans="13:18" x14ac:dyDescent="0.4">
      <c r="M81" s="80"/>
      <c r="N81" s="80"/>
      <c r="O81" s="80"/>
      <c r="Q81" s="80"/>
      <c r="R81" s="79"/>
    </row>
    <row r="82" spans="13:18" x14ac:dyDescent="0.4">
      <c r="M82" s="80"/>
      <c r="N82" s="80"/>
      <c r="O82" s="80"/>
      <c r="Q82" s="80"/>
      <c r="R82" s="79"/>
    </row>
    <row r="83" spans="13:18" x14ac:dyDescent="0.4">
      <c r="M83" s="80"/>
      <c r="N83" s="80"/>
      <c r="O83" s="80"/>
      <c r="Q83" s="80"/>
      <c r="R83" s="79"/>
    </row>
    <row r="84" spans="13:18" x14ac:dyDescent="0.4">
      <c r="M84" s="80"/>
      <c r="N84" s="80"/>
      <c r="O84" s="80"/>
      <c r="Q84" s="80"/>
      <c r="R84" s="79"/>
    </row>
    <row r="85" spans="13:18" x14ac:dyDescent="0.4">
      <c r="M85" s="80"/>
      <c r="N85" s="80"/>
      <c r="O85" s="80"/>
      <c r="Q85" s="80"/>
      <c r="R85" s="79"/>
    </row>
    <row r="86" spans="13:18" x14ac:dyDescent="0.4">
      <c r="M86" s="80"/>
      <c r="N86" s="80"/>
      <c r="O86" s="80"/>
      <c r="Q86" s="80"/>
      <c r="R86" s="79"/>
    </row>
    <row r="87" spans="13:18" x14ac:dyDescent="0.4">
      <c r="M87" s="80"/>
      <c r="N87" s="80"/>
      <c r="O87" s="80"/>
      <c r="Q87" s="80"/>
      <c r="R87" s="79"/>
    </row>
    <row r="88" spans="13:18" x14ac:dyDescent="0.4">
      <c r="M88" s="80"/>
      <c r="N88" s="80"/>
      <c r="O88" s="80"/>
      <c r="Q88" s="80"/>
      <c r="R88" s="79"/>
    </row>
    <row r="89" spans="13:18" x14ac:dyDescent="0.4">
      <c r="M89" s="80"/>
      <c r="N89" s="80"/>
      <c r="O89" s="80"/>
      <c r="Q89" s="80"/>
      <c r="R89" s="79"/>
    </row>
    <row r="90" spans="13:18" x14ac:dyDescent="0.4">
      <c r="M90" s="80"/>
      <c r="N90" s="80"/>
      <c r="O90" s="80"/>
      <c r="Q90" s="80"/>
      <c r="R90" s="79"/>
    </row>
    <row r="91" spans="13:18" x14ac:dyDescent="0.4">
      <c r="M91" s="80"/>
      <c r="N91" s="80"/>
      <c r="O91" s="80"/>
      <c r="Q91" s="80"/>
      <c r="R91" s="79"/>
    </row>
    <row r="92" spans="13:18" x14ac:dyDescent="0.4">
      <c r="M92" s="80"/>
      <c r="N92" s="80"/>
      <c r="O92" s="80"/>
      <c r="Q92" s="80"/>
      <c r="R92" s="79"/>
    </row>
    <row r="93" spans="13:18" x14ac:dyDescent="0.4">
      <c r="M93" s="80"/>
      <c r="N93" s="80"/>
      <c r="O93" s="80"/>
      <c r="Q93" s="80"/>
      <c r="R93" s="79"/>
    </row>
    <row r="94" spans="13:18" x14ac:dyDescent="0.4">
      <c r="M94" s="80"/>
      <c r="N94" s="80"/>
      <c r="O94" s="80"/>
      <c r="Q94" s="80"/>
      <c r="R94" s="79"/>
    </row>
    <row r="95" spans="13:18" x14ac:dyDescent="0.4">
      <c r="M95" s="80"/>
      <c r="N95" s="80"/>
      <c r="O95" s="80"/>
      <c r="Q95" s="80"/>
      <c r="R95" s="79"/>
    </row>
    <row r="96" spans="13:18" x14ac:dyDescent="0.4">
      <c r="M96" s="80"/>
      <c r="N96" s="80"/>
      <c r="O96" s="80"/>
      <c r="Q96" s="80"/>
      <c r="R96" s="79"/>
    </row>
    <row r="97" spans="13:18" x14ac:dyDescent="0.4">
      <c r="M97" s="80"/>
      <c r="N97" s="80"/>
      <c r="O97" s="80"/>
      <c r="Q97" s="80"/>
      <c r="R97" s="79"/>
    </row>
    <row r="98" spans="13:18" x14ac:dyDescent="0.4">
      <c r="M98" s="80"/>
      <c r="N98" s="80"/>
      <c r="O98" s="80"/>
      <c r="Q98" s="80"/>
      <c r="R98" s="79"/>
    </row>
    <row r="99" spans="13:18" x14ac:dyDescent="0.4">
      <c r="M99" s="80"/>
      <c r="N99" s="80"/>
      <c r="O99" s="80"/>
      <c r="Q99" s="80"/>
      <c r="R99" s="79"/>
    </row>
    <row r="100" spans="13:18" x14ac:dyDescent="0.4">
      <c r="M100" s="80"/>
      <c r="N100" s="80"/>
      <c r="O100" s="80"/>
      <c r="Q100" s="80"/>
      <c r="R100" s="79"/>
    </row>
    <row r="101" spans="13:18" x14ac:dyDescent="0.4">
      <c r="M101" s="80"/>
      <c r="N101" s="80"/>
      <c r="O101" s="80"/>
      <c r="Q101" s="80"/>
      <c r="R101" s="79"/>
    </row>
    <row r="102" spans="13:18" x14ac:dyDescent="0.4">
      <c r="M102" s="80"/>
      <c r="N102" s="80"/>
      <c r="O102" s="80"/>
      <c r="Q102" s="80"/>
      <c r="R102" s="79"/>
    </row>
    <row r="103" spans="13:18" x14ac:dyDescent="0.4">
      <c r="M103" s="80"/>
      <c r="N103" s="80"/>
      <c r="O103" s="80"/>
      <c r="Q103" s="80"/>
      <c r="R103" s="79"/>
    </row>
    <row r="104" spans="13:18" x14ac:dyDescent="0.4">
      <c r="M104" s="80"/>
      <c r="N104" s="80"/>
      <c r="O104" s="80"/>
      <c r="Q104" s="80"/>
      <c r="R104" s="79"/>
    </row>
    <row r="105" spans="13:18" x14ac:dyDescent="0.4">
      <c r="M105" s="80"/>
      <c r="N105" s="80"/>
      <c r="O105" s="80"/>
      <c r="Q105" s="80"/>
      <c r="R105" s="79"/>
    </row>
    <row r="106" spans="13:18" x14ac:dyDescent="0.4">
      <c r="M106" s="80"/>
      <c r="N106" s="80"/>
      <c r="O106" s="80"/>
      <c r="Q106" s="80"/>
      <c r="R106" s="79"/>
    </row>
    <row r="107" spans="13:18" x14ac:dyDescent="0.4">
      <c r="M107" s="80"/>
      <c r="N107" s="80"/>
      <c r="O107" s="80"/>
      <c r="Q107" s="80"/>
      <c r="R107" s="79"/>
    </row>
    <row r="108" spans="13:18" x14ac:dyDescent="0.4">
      <c r="M108" s="80"/>
      <c r="N108" s="80"/>
      <c r="O108" s="80"/>
      <c r="Q108" s="80"/>
      <c r="R108" s="79"/>
    </row>
    <row r="109" spans="13:18" x14ac:dyDescent="0.4">
      <c r="M109" s="80"/>
      <c r="N109" s="80"/>
      <c r="O109" s="80"/>
      <c r="Q109" s="80"/>
      <c r="R109" s="79"/>
    </row>
    <row r="110" spans="13:18" x14ac:dyDescent="0.4">
      <c r="M110" s="80"/>
      <c r="N110" s="80"/>
      <c r="O110" s="80"/>
      <c r="Q110" s="80"/>
      <c r="R110" s="79"/>
    </row>
    <row r="111" spans="13:18" x14ac:dyDescent="0.4">
      <c r="M111" s="80"/>
      <c r="N111" s="80"/>
      <c r="O111" s="80"/>
      <c r="Q111" s="80"/>
      <c r="R111" s="79"/>
    </row>
    <row r="112" spans="13:18" x14ac:dyDescent="0.4">
      <c r="M112" s="80"/>
      <c r="N112" s="80"/>
      <c r="O112" s="80"/>
      <c r="Q112" s="80"/>
      <c r="R112" s="79"/>
    </row>
    <row r="113" spans="13:18" x14ac:dyDescent="0.4">
      <c r="M113" s="80"/>
      <c r="N113" s="80"/>
      <c r="O113" s="80"/>
      <c r="Q113" s="80"/>
      <c r="R113" s="79"/>
    </row>
    <row r="114" spans="13:18" x14ac:dyDescent="0.4">
      <c r="M114" s="80"/>
      <c r="N114" s="80"/>
      <c r="O114" s="80"/>
      <c r="Q114" s="80"/>
      <c r="R114" s="79"/>
    </row>
    <row r="115" spans="13:18" x14ac:dyDescent="0.4">
      <c r="M115" s="80"/>
      <c r="N115" s="80"/>
      <c r="O115" s="80"/>
      <c r="Q115" s="80"/>
      <c r="R115" s="79"/>
    </row>
    <row r="116" spans="13:18" x14ac:dyDescent="0.4">
      <c r="M116" s="80"/>
      <c r="N116" s="80"/>
      <c r="O116" s="80"/>
      <c r="Q116" s="80"/>
      <c r="R116" s="79"/>
    </row>
    <row r="117" spans="13:18" x14ac:dyDescent="0.4">
      <c r="M117" s="80"/>
      <c r="N117" s="80"/>
      <c r="O117" s="80"/>
      <c r="Q117" s="80"/>
      <c r="R117" s="79"/>
    </row>
    <row r="118" spans="13:18" x14ac:dyDescent="0.4">
      <c r="M118" s="80"/>
      <c r="N118" s="80"/>
      <c r="O118" s="80"/>
      <c r="Q118" s="80"/>
      <c r="R118" s="79"/>
    </row>
    <row r="119" spans="13:18" x14ac:dyDescent="0.4">
      <c r="M119" s="80"/>
      <c r="N119" s="80"/>
      <c r="O119" s="80"/>
      <c r="Q119" s="80"/>
      <c r="R119" s="79"/>
    </row>
    <row r="120" spans="13:18" x14ac:dyDescent="0.4">
      <c r="M120" s="80"/>
      <c r="N120" s="80"/>
      <c r="O120" s="80"/>
      <c r="Q120" s="80"/>
      <c r="R120" s="79"/>
    </row>
    <row r="121" spans="13:18" x14ac:dyDescent="0.4">
      <c r="M121" s="80"/>
      <c r="N121" s="80"/>
      <c r="O121" s="80"/>
      <c r="Q121" s="80"/>
      <c r="R121" s="79"/>
    </row>
    <row r="122" spans="13:18" x14ac:dyDescent="0.4">
      <c r="M122" s="80"/>
      <c r="N122" s="80"/>
      <c r="O122" s="80"/>
      <c r="Q122" s="80"/>
      <c r="R122" s="79"/>
    </row>
    <row r="123" spans="13:18" x14ac:dyDescent="0.4">
      <c r="M123" s="80"/>
      <c r="N123" s="80"/>
      <c r="O123" s="80"/>
      <c r="Q123" s="80"/>
      <c r="R123" s="79"/>
    </row>
    <row r="124" spans="13:18" x14ac:dyDescent="0.4">
      <c r="M124" s="80"/>
      <c r="N124" s="80"/>
      <c r="O124" s="80"/>
      <c r="Q124" s="80"/>
      <c r="R124" s="79"/>
    </row>
    <row r="125" spans="13:18" x14ac:dyDescent="0.4">
      <c r="M125" s="80"/>
      <c r="N125" s="80"/>
      <c r="O125" s="80"/>
      <c r="Q125" s="80"/>
      <c r="R125" s="79"/>
    </row>
    <row r="126" spans="13:18" x14ac:dyDescent="0.4">
      <c r="M126" s="80"/>
      <c r="N126" s="80"/>
      <c r="O126" s="80"/>
      <c r="Q126" s="80"/>
      <c r="R126" s="79"/>
    </row>
    <row r="127" spans="13:18" x14ac:dyDescent="0.4">
      <c r="M127" s="80"/>
      <c r="N127" s="80"/>
      <c r="O127" s="80"/>
      <c r="Q127" s="80"/>
      <c r="R127" s="79"/>
    </row>
    <row r="128" spans="13:18" x14ac:dyDescent="0.4">
      <c r="M128" s="80"/>
      <c r="N128" s="80"/>
      <c r="O128" s="80"/>
      <c r="Q128" s="80"/>
      <c r="R128" s="79"/>
    </row>
    <row r="129" spans="13:18" x14ac:dyDescent="0.4">
      <c r="M129" s="80"/>
      <c r="N129" s="80"/>
      <c r="O129" s="80"/>
      <c r="Q129" s="80"/>
      <c r="R129" s="79"/>
    </row>
    <row r="130" spans="13:18" x14ac:dyDescent="0.4">
      <c r="M130" s="80"/>
      <c r="N130" s="80"/>
      <c r="O130" s="80"/>
      <c r="Q130" s="80"/>
      <c r="R130" s="79"/>
    </row>
    <row r="131" spans="13:18" x14ac:dyDescent="0.4">
      <c r="M131" s="80"/>
      <c r="N131" s="80"/>
      <c r="O131" s="80"/>
      <c r="Q131" s="80"/>
      <c r="R131" s="79"/>
    </row>
    <row r="132" spans="13:18" x14ac:dyDescent="0.4">
      <c r="M132" s="80"/>
      <c r="N132" s="80"/>
      <c r="O132" s="80"/>
      <c r="Q132" s="80"/>
      <c r="R132" s="79"/>
    </row>
    <row r="133" spans="13:18" x14ac:dyDescent="0.4">
      <c r="M133" s="80"/>
      <c r="N133" s="80"/>
      <c r="O133" s="80"/>
      <c r="Q133" s="80"/>
      <c r="R133" s="79"/>
    </row>
    <row r="134" spans="13:18" x14ac:dyDescent="0.4">
      <c r="M134" s="80"/>
      <c r="N134" s="80"/>
      <c r="O134" s="80"/>
      <c r="Q134" s="80"/>
      <c r="R134" s="79"/>
    </row>
    <row r="135" spans="13:18" x14ac:dyDescent="0.4">
      <c r="M135" s="80"/>
      <c r="N135" s="80"/>
      <c r="O135" s="80"/>
      <c r="Q135" s="80"/>
      <c r="R135" s="79"/>
    </row>
    <row r="136" spans="13:18" x14ac:dyDescent="0.4">
      <c r="M136" s="80"/>
      <c r="N136" s="80"/>
      <c r="O136" s="80"/>
      <c r="Q136" s="80"/>
      <c r="R136" s="79"/>
    </row>
    <row r="137" spans="13:18" x14ac:dyDescent="0.4">
      <c r="M137" s="80"/>
      <c r="N137" s="80"/>
      <c r="O137" s="80"/>
      <c r="Q137" s="80"/>
      <c r="R137" s="79"/>
    </row>
    <row r="138" spans="13:18" x14ac:dyDescent="0.4">
      <c r="M138" s="80"/>
      <c r="N138" s="80"/>
      <c r="O138" s="80"/>
      <c r="Q138" s="80"/>
      <c r="R138" s="79"/>
    </row>
    <row r="139" spans="13:18" x14ac:dyDescent="0.4">
      <c r="M139" s="80"/>
      <c r="N139" s="80"/>
      <c r="O139" s="80"/>
      <c r="Q139" s="80"/>
      <c r="R139" s="79"/>
    </row>
    <row r="140" spans="13:18" x14ac:dyDescent="0.4">
      <c r="M140" s="80"/>
      <c r="N140" s="80"/>
      <c r="O140" s="80"/>
      <c r="Q140" s="80"/>
      <c r="R140" s="79"/>
    </row>
    <row r="141" spans="13:18" x14ac:dyDescent="0.4">
      <c r="M141" s="80"/>
      <c r="N141" s="80"/>
      <c r="O141" s="80"/>
      <c r="Q141" s="80"/>
      <c r="R141" s="79"/>
    </row>
    <row r="142" spans="13:18" x14ac:dyDescent="0.4">
      <c r="M142" s="80"/>
      <c r="N142" s="80"/>
      <c r="O142" s="80"/>
      <c r="Q142" s="80"/>
      <c r="R142" s="79"/>
    </row>
    <row r="143" spans="13:18" x14ac:dyDescent="0.4">
      <c r="M143" s="80"/>
      <c r="N143" s="80"/>
      <c r="O143" s="80"/>
      <c r="Q143" s="80"/>
      <c r="R143" s="79"/>
    </row>
    <row r="144" spans="13:18" x14ac:dyDescent="0.4">
      <c r="M144" s="80"/>
      <c r="N144" s="80"/>
      <c r="O144" s="80"/>
      <c r="Q144" s="80"/>
      <c r="R144" s="79"/>
    </row>
    <row r="145" spans="13:18" x14ac:dyDescent="0.4">
      <c r="M145" s="80"/>
      <c r="N145" s="80"/>
      <c r="O145" s="80"/>
      <c r="Q145" s="80"/>
      <c r="R145" s="79"/>
    </row>
    <row r="146" spans="13:18" x14ac:dyDescent="0.4">
      <c r="M146" s="80"/>
      <c r="N146" s="80"/>
      <c r="O146" s="80"/>
      <c r="Q146" s="80"/>
      <c r="R146" s="79"/>
    </row>
    <row r="147" spans="13:18" x14ac:dyDescent="0.4">
      <c r="M147" s="80"/>
      <c r="N147" s="80"/>
      <c r="O147" s="80"/>
      <c r="Q147" s="80"/>
      <c r="R147" s="79"/>
    </row>
    <row r="148" spans="13:18" x14ac:dyDescent="0.4">
      <c r="M148" s="80"/>
      <c r="N148" s="80"/>
      <c r="O148" s="80"/>
      <c r="Q148" s="80"/>
      <c r="R148" s="79"/>
    </row>
    <row r="149" spans="13:18" x14ac:dyDescent="0.4">
      <c r="M149" s="80"/>
      <c r="N149" s="80"/>
      <c r="O149" s="80"/>
      <c r="Q149" s="80"/>
      <c r="R149" s="79"/>
    </row>
    <row r="150" spans="13:18" x14ac:dyDescent="0.4">
      <c r="M150" s="80"/>
      <c r="N150" s="80"/>
      <c r="O150" s="80"/>
      <c r="Q150" s="80"/>
      <c r="R150" s="79"/>
    </row>
    <row r="151" spans="13:18" x14ac:dyDescent="0.4">
      <c r="M151" s="80"/>
      <c r="N151" s="80"/>
      <c r="O151" s="80"/>
      <c r="Q151" s="80"/>
      <c r="R151" s="79"/>
    </row>
    <row r="152" spans="13:18" x14ac:dyDescent="0.4">
      <c r="M152" s="80"/>
      <c r="N152" s="80"/>
      <c r="O152" s="80"/>
      <c r="Q152" s="80"/>
      <c r="R152" s="79"/>
    </row>
    <row r="153" spans="13:18" x14ac:dyDescent="0.4">
      <c r="M153" s="80"/>
      <c r="N153" s="80"/>
      <c r="O153" s="80"/>
      <c r="Q153" s="80"/>
      <c r="R153" s="79"/>
    </row>
    <row r="154" spans="13:18" x14ac:dyDescent="0.4">
      <c r="M154" s="80"/>
      <c r="N154" s="80"/>
      <c r="O154" s="80"/>
      <c r="Q154" s="80"/>
      <c r="R154" s="79"/>
    </row>
    <row r="155" spans="13:18" x14ac:dyDescent="0.4">
      <c r="M155" s="80"/>
      <c r="N155" s="80"/>
      <c r="O155" s="80"/>
      <c r="Q155" s="80"/>
      <c r="R155" s="79"/>
    </row>
    <row r="156" spans="13:18" x14ac:dyDescent="0.4">
      <c r="M156" s="80"/>
      <c r="N156" s="80"/>
      <c r="O156" s="80"/>
      <c r="Q156" s="80"/>
      <c r="R156" s="79"/>
    </row>
    <row r="157" spans="13:18" x14ac:dyDescent="0.4">
      <c r="M157" s="80"/>
      <c r="N157" s="80"/>
      <c r="O157" s="80"/>
      <c r="Q157" s="80"/>
      <c r="R157" s="79"/>
    </row>
    <row r="158" spans="13:18" x14ac:dyDescent="0.4">
      <c r="M158" s="80"/>
      <c r="N158" s="80"/>
      <c r="O158" s="80"/>
      <c r="Q158" s="80"/>
      <c r="R158" s="79"/>
    </row>
    <row r="159" spans="13:18" x14ac:dyDescent="0.4">
      <c r="M159" s="80"/>
      <c r="N159" s="80"/>
      <c r="O159" s="80"/>
      <c r="Q159" s="80"/>
      <c r="R159" s="79"/>
    </row>
    <row r="160" spans="13:18" x14ac:dyDescent="0.4">
      <c r="M160" s="80"/>
      <c r="N160" s="80"/>
      <c r="O160" s="80"/>
      <c r="Q160" s="80"/>
      <c r="R160" s="79"/>
    </row>
    <row r="161" spans="13:18" x14ac:dyDescent="0.4">
      <c r="M161" s="80"/>
      <c r="N161" s="80"/>
      <c r="O161" s="80"/>
      <c r="Q161" s="80"/>
      <c r="R161" s="79"/>
    </row>
    <row r="162" spans="13:18" x14ac:dyDescent="0.4">
      <c r="M162" s="80"/>
      <c r="N162" s="80"/>
      <c r="O162" s="80"/>
      <c r="Q162" s="80"/>
      <c r="R162" s="79"/>
    </row>
    <row r="163" spans="13:18" x14ac:dyDescent="0.4">
      <c r="M163" s="80"/>
      <c r="N163" s="80"/>
      <c r="O163" s="80"/>
      <c r="Q163" s="80"/>
      <c r="R163" s="79"/>
    </row>
    <row r="164" spans="13:18" x14ac:dyDescent="0.4">
      <c r="M164" s="80"/>
      <c r="N164" s="80"/>
      <c r="O164" s="80"/>
      <c r="Q164" s="80"/>
      <c r="R164" s="79"/>
    </row>
    <row r="165" spans="13:18" x14ac:dyDescent="0.4">
      <c r="M165" s="80"/>
      <c r="N165" s="80"/>
      <c r="O165" s="80"/>
      <c r="Q165" s="80"/>
      <c r="R165" s="79"/>
    </row>
    <row r="166" spans="13:18" x14ac:dyDescent="0.4">
      <c r="M166" s="80"/>
      <c r="N166" s="80"/>
      <c r="O166" s="80"/>
      <c r="Q166" s="80"/>
      <c r="R166" s="79"/>
    </row>
    <row r="167" spans="13:18" x14ac:dyDescent="0.4">
      <c r="M167" s="80"/>
      <c r="N167" s="80"/>
      <c r="O167" s="80"/>
      <c r="Q167" s="80"/>
      <c r="R167" s="79"/>
    </row>
    <row r="168" spans="13:18" x14ac:dyDescent="0.4">
      <c r="M168" s="80"/>
      <c r="N168" s="80"/>
      <c r="O168" s="80"/>
      <c r="Q168" s="80"/>
      <c r="R168" s="79"/>
    </row>
    <row r="169" spans="13:18" x14ac:dyDescent="0.4">
      <c r="M169" s="80"/>
      <c r="N169" s="80"/>
      <c r="O169" s="80"/>
      <c r="Q169" s="80"/>
      <c r="R169" s="79"/>
    </row>
    <row r="170" spans="13:18" x14ac:dyDescent="0.4">
      <c r="M170" s="80"/>
      <c r="N170" s="80"/>
      <c r="O170" s="80"/>
      <c r="Q170" s="80"/>
      <c r="R170" s="79"/>
    </row>
    <row r="171" spans="13:18" x14ac:dyDescent="0.4">
      <c r="M171" s="80"/>
      <c r="N171" s="80"/>
      <c r="O171" s="80"/>
      <c r="Q171" s="80"/>
      <c r="R171" s="79"/>
    </row>
    <row r="172" spans="13:18" x14ac:dyDescent="0.4">
      <c r="M172" s="80"/>
      <c r="N172" s="80"/>
      <c r="O172" s="80"/>
      <c r="Q172" s="80"/>
      <c r="R172" s="79"/>
    </row>
    <row r="173" spans="13:18" x14ac:dyDescent="0.4">
      <c r="M173" s="80"/>
      <c r="N173" s="80"/>
      <c r="O173" s="80"/>
      <c r="Q173" s="80"/>
      <c r="R173" s="79"/>
    </row>
    <row r="174" spans="13:18" x14ac:dyDescent="0.4">
      <c r="M174" s="80"/>
      <c r="N174" s="80"/>
      <c r="O174" s="80"/>
      <c r="Q174" s="80"/>
      <c r="R174" s="79"/>
    </row>
    <row r="175" spans="13:18" x14ac:dyDescent="0.4">
      <c r="M175" s="80"/>
      <c r="N175" s="80"/>
      <c r="O175" s="80"/>
      <c r="Q175" s="80"/>
      <c r="R175" s="79"/>
    </row>
    <row r="176" spans="13:18" x14ac:dyDescent="0.4">
      <c r="M176" s="80"/>
      <c r="N176" s="80"/>
      <c r="O176" s="80"/>
      <c r="Q176" s="80"/>
      <c r="R176" s="79"/>
    </row>
    <row r="177" spans="13:18" x14ac:dyDescent="0.4">
      <c r="M177" s="80"/>
      <c r="N177" s="80"/>
      <c r="O177" s="80"/>
      <c r="Q177" s="80"/>
      <c r="R177" s="79"/>
    </row>
    <row r="178" spans="13:18" x14ac:dyDescent="0.4">
      <c r="M178" s="80"/>
      <c r="N178" s="80"/>
      <c r="O178" s="80"/>
      <c r="Q178" s="80"/>
      <c r="R178" s="79"/>
    </row>
    <row r="179" spans="13:18" x14ac:dyDescent="0.4">
      <c r="M179" s="80"/>
      <c r="N179" s="80"/>
      <c r="O179" s="80"/>
      <c r="Q179" s="80"/>
      <c r="R179" s="79"/>
    </row>
    <row r="180" spans="13:18" x14ac:dyDescent="0.4">
      <c r="M180" s="80"/>
      <c r="N180" s="80"/>
      <c r="O180" s="80"/>
      <c r="Q180" s="80"/>
      <c r="R180" s="79"/>
    </row>
    <row r="181" spans="13:18" x14ac:dyDescent="0.4">
      <c r="M181" s="80"/>
      <c r="N181" s="80"/>
      <c r="O181" s="80"/>
      <c r="Q181" s="80"/>
      <c r="R181" s="79"/>
    </row>
    <row r="182" spans="13:18" x14ac:dyDescent="0.4">
      <c r="M182" s="80"/>
      <c r="N182" s="80"/>
      <c r="O182" s="80"/>
      <c r="Q182" s="80"/>
      <c r="R182" s="79"/>
    </row>
    <row r="183" spans="13:18" x14ac:dyDescent="0.4">
      <c r="M183" s="80"/>
      <c r="N183" s="80"/>
      <c r="O183" s="80"/>
      <c r="Q183" s="80"/>
      <c r="R183" s="79"/>
    </row>
    <row r="184" spans="13:18" x14ac:dyDescent="0.4">
      <c r="M184" s="80"/>
      <c r="N184" s="80"/>
      <c r="O184" s="80"/>
      <c r="Q184" s="80"/>
      <c r="R184" s="79"/>
    </row>
    <row r="185" spans="13:18" x14ac:dyDescent="0.4">
      <c r="M185" s="80"/>
      <c r="N185" s="80"/>
      <c r="O185" s="80"/>
      <c r="Q185" s="80"/>
      <c r="R185" s="79"/>
    </row>
    <row r="186" spans="13:18" x14ac:dyDescent="0.4">
      <c r="M186" s="80"/>
      <c r="N186" s="80"/>
      <c r="O186" s="80"/>
      <c r="Q186" s="80"/>
      <c r="R186" s="79"/>
    </row>
    <row r="187" spans="13:18" x14ac:dyDescent="0.4">
      <c r="M187" s="80"/>
      <c r="N187" s="80"/>
      <c r="O187" s="80"/>
      <c r="Q187" s="80"/>
      <c r="R187" s="79"/>
    </row>
    <row r="188" spans="13:18" x14ac:dyDescent="0.4">
      <c r="M188" s="80"/>
      <c r="N188" s="80"/>
      <c r="O188" s="80"/>
      <c r="Q188" s="80"/>
      <c r="R188" s="79"/>
    </row>
    <row r="189" spans="13:18" x14ac:dyDescent="0.4">
      <c r="M189" s="80"/>
      <c r="N189" s="80"/>
      <c r="O189" s="80"/>
      <c r="Q189" s="80"/>
      <c r="R189" s="79"/>
    </row>
    <row r="190" spans="13:18" x14ac:dyDescent="0.4">
      <c r="M190" s="80"/>
      <c r="N190" s="80"/>
      <c r="O190" s="80"/>
      <c r="Q190" s="80"/>
      <c r="R190" s="79"/>
    </row>
    <row r="191" spans="13:18" x14ac:dyDescent="0.4">
      <c r="M191" s="80"/>
      <c r="N191" s="80"/>
      <c r="O191" s="80"/>
      <c r="Q191" s="80"/>
      <c r="R191" s="79"/>
    </row>
    <row r="192" spans="13:18" x14ac:dyDescent="0.4">
      <c r="M192" s="80"/>
      <c r="N192" s="80"/>
      <c r="O192" s="80"/>
      <c r="Q192" s="80"/>
      <c r="R192" s="79"/>
    </row>
    <row r="193" spans="13:18" x14ac:dyDescent="0.4">
      <c r="M193" s="80"/>
      <c r="N193" s="80"/>
      <c r="O193" s="80"/>
      <c r="Q193" s="80"/>
      <c r="R193" s="79"/>
    </row>
    <row r="194" spans="13:18" x14ac:dyDescent="0.4">
      <c r="M194" s="80"/>
      <c r="N194" s="80"/>
      <c r="O194" s="80"/>
      <c r="Q194" s="80"/>
      <c r="R194" s="79"/>
    </row>
    <row r="195" spans="13:18" x14ac:dyDescent="0.4">
      <c r="M195" s="80"/>
      <c r="N195" s="80"/>
      <c r="O195" s="80"/>
      <c r="Q195" s="80"/>
      <c r="R195" s="79"/>
    </row>
    <row r="196" spans="13:18" x14ac:dyDescent="0.4">
      <c r="M196" s="80"/>
      <c r="N196" s="80"/>
      <c r="O196" s="80"/>
      <c r="Q196" s="80"/>
      <c r="R196" s="79"/>
    </row>
    <row r="197" spans="13:18" x14ac:dyDescent="0.4">
      <c r="M197" s="80"/>
      <c r="N197" s="80"/>
      <c r="O197" s="80"/>
      <c r="Q197" s="80"/>
      <c r="R197" s="79"/>
    </row>
    <row r="198" spans="13:18" x14ac:dyDescent="0.4">
      <c r="M198" s="80"/>
      <c r="N198" s="80"/>
      <c r="O198" s="80"/>
      <c r="Q198" s="80"/>
      <c r="R198" s="79"/>
    </row>
    <row r="199" spans="13:18" x14ac:dyDescent="0.4">
      <c r="M199" s="80"/>
      <c r="N199" s="80"/>
      <c r="O199" s="80"/>
      <c r="Q199" s="80"/>
      <c r="R199" s="79"/>
    </row>
    <row r="200" spans="13:18" x14ac:dyDescent="0.4">
      <c r="M200" s="80"/>
      <c r="N200" s="80"/>
      <c r="O200" s="80"/>
      <c r="Q200" s="80"/>
      <c r="R200" s="79"/>
    </row>
    <row r="201" spans="13:18" x14ac:dyDescent="0.4">
      <c r="M201" s="80"/>
      <c r="N201" s="80"/>
      <c r="O201" s="80"/>
      <c r="Q201" s="80"/>
      <c r="R201" s="79"/>
    </row>
    <row r="202" spans="13:18" x14ac:dyDescent="0.4">
      <c r="M202" s="80"/>
      <c r="N202" s="80"/>
      <c r="O202" s="80"/>
      <c r="Q202" s="80"/>
      <c r="R202" s="79"/>
    </row>
    <row r="203" spans="13:18" x14ac:dyDescent="0.4">
      <c r="M203" s="80"/>
      <c r="N203" s="80"/>
      <c r="O203" s="80"/>
      <c r="Q203" s="80"/>
      <c r="R203" s="79"/>
    </row>
    <row r="204" spans="13:18" x14ac:dyDescent="0.4">
      <c r="M204" s="80"/>
      <c r="N204" s="80"/>
      <c r="O204" s="80"/>
      <c r="Q204" s="80"/>
      <c r="R204" s="79"/>
    </row>
    <row r="205" spans="13:18" x14ac:dyDescent="0.4">
      <c r="M205" s="80"/>
      <c r="N205" s="80"/>
      <c r="O205" s="80"/>
      <c r="Q205" s="80"/>
      <c r="R205" s="79"/>
    </row>
    <row r="206" spans="13:18" x14ac:dyDescent="0.4">
      <c r="M206" s="80"/>
      <c r="N206" s="80"/>
      <c r="O206" s="80"/>
      <c r="Q206" s="80"/>
      <c r="R206" s="79"/>
    </row>
    <row r="207" spans="13:18" x14ac:dyDescent="0.4">
      <c r="M207" s="80"/>
      <c r="N207" s="80"/>
      <c r="O207" s="80"/>
      <c r="Q207" s="80"/>
      <c r="R207" s="79"/>
    </row>
    <row r="208" spans="13:18" x14ac:dyDescent="0.4">
      <c r="M208" s="80"/>
      <c r="N208" s="80"/>
      <c r="O208" s="80"/>
      <c r="Q208" s="80"/>
      <c r="R208" s="79"/>
    </row>
    <row r="209" spans="13:18" x14ac:dyDescent="0.4">
      <c r="M209" s="80"/>
      <c r="N209" s="80"/>
      <c r="O209" s="80"/>
      <c r="Q209" s="80"/>
      <c r="R209" s="79"/>
    </row>
    <row r="210" spans="13:18" x14ac:dyDescent="0.4">
      <c r="M210" s="80"/>
      <c r="N210" s="80"/>
      <c r="O210" s="80"/>
      <c r="Q210" s="80"/>
      <c r="R210" s="79"/>
    </row>
    <row r="211" spans="13:18" x14ac:dyDescent="0.4">
      <c r="M211" s="80"/>
      <c r="N211" s="80"/>
      <c r="O211" s="80"/>
      <c r="Q211" s="80"/>
      <c r="R211" s="79"/>
    </row>
    <row r="212" spans="13:18" x14ac:dyDescent="0.4">
      <c r="M212" s="80"/>
      <c r="N212" s="80"/>
      <c r="O212" s="80"/>
      <c r="Q212" s="80"/>
      <c r="R212" s="79"/>
    </row>
    <row r="213" spans="13:18" x14ac:dyDescent="0.4">
      <c r="M213" s="80"/>
      <c r="N213" s="80"/>
      <c r="O213" s="80"/>
      <c r="Q213" s="80"/>
      <c r="R213" s="79"/>
    </row>
    <row r="214" spans="13:18" x14ac:dyDescent="0.4">
      <c r="M214" s="80"/>
      <c r="N214" s="80"/>
      <c r="O214" s="80"/>
      <c r="Q214" s="80"/>
      <c r="R214" s="79"/>
    </row>
    <row r="215" spans="13:18" x14ac:dyDescent="0.4">
      <c r="M215" s="80"/>
      <c r="N215" s="80"/>
      <c r="O215" s="80"/>
      <c r="Q215" s="80"/>
      <c r="R215" s="79"/>
    </row>
    <row r="216" spans="13:18" x14ac:dyDescent="0.4">
      <c r="M216" s="80"/>
      <c r="N216" s="80"/>
      <c r="O216" s="80"/>
      <c r="Q216" s="80"/>
      <c r="R216" s="79"/>
    </row>
    <row r="217" spans="13:18" x14ac:dyDescent="0.4">
      <c r="M217" s="80"/>
      <c r="N217" s="80"/>
      <c r="O217" s="80"/>
      <c r="Q217" s="80"/>
      <c r="R217" s="79"/>
    </row>
    <row r="218" spans="13:18" x14ac:dyDescent="0.4">
      <c r="M218" s="80"/>
      <c r="N218" s="80"/>
      <c r="O218" s="80"/>
      <c r="Q218" s="80"/>
      <c r="R218" s="79"/>
    </row>
    <row r="219" spans="13:18" x14ac:dyDescent="0.4">
      <c r="M219" s="80"/>
      <c r="N219" s="80"/>
      <c r="O219" s="80"/>
      <c r="Q219" s="80"/>
      <c r="R219" s="79"/>
    </row>
    <row r="220" spans="13:18" x14ac:dyDescent="0.4">
      <c r="M220" s="80"/>
      <c r="N220" s="80"/>
      <c r="O220" s="80"/>
      <c r="Q220" s="80"/>
      <c r="R220" s="79"/>
    </row>
    <row r="221" spans="13:18" x14ac:dyDescent="0.4">
      <c r="M221" s="80"/>
      <c r="N221" s="80"/>
      <c r="O221" s="80"/>
      <c r="Q221" s="80"/>
      <c r="R221" s="79"/>
    </row>
    <row r="222" spans="13:18" x14ac:dyDescent="0.4">
      <c r="M222" s="80"/>
      <c r="N222" s="80"/>
      <c r="O222" s="80"/>
      <c r="Q222" s="80"/>
      <c r="R222" s="79"/>
    </row>
    <row r="223" spans="13:18" x14ac:dyDescent="0.4">
      <c r="M223" s="80"/>
      <c r="N223" s="80"/>
      <c r="O223" s="80"/>
      <c r="Q223" s="80"/>
      <c r="R223" s="79"/>
    </row>
    <row r="224" spans="13:18" x14ac:dyDescent="0.4">
      <c r="M224" s="80"/>
      <c r="N224" s="80"/>
      <c r="O224" s="80"/>
      <c r="Q224" s="80"/>
      <c r="R224" s="79"/>
    </row>
    <row r="225" spans="13:18" x14ac:dyDescent="0.4">
      <c r="M225" s="80"/>
      <c r="N225" s="80"/>
      <c r="O225" s="80"/>
      <c r="Q225" s="80"/>
      <c r="R225" s="79"/>
    </row>
    <row r="226" spans="13:18" x14ac:dyDescent="0.4">
      <c r="M226" s="80"/>
      <c r="N226" s="80"/>
      <c r="O226" s="80"/>
      <c r="Q226" s="80"/>
      <c r="R226" s="79"/>
    </row>
    <row r="227" spans="13:18" x14ac:dyDescent="0.4">
      <c r="M227" s="80"/>
      <c r="N227" s="80"/>
      <c r="O227" s="80"/>
      <c r="Q227" s="80"/>
      <c r="R227" s="79"/>
    </row>
    <row r="228" spans="13:18" x14ac:dyDescent="0.4">
      <c r="M228" s="80"/>
      <c r="N228" s="80"/>
      <c r="O228" s="80"/>
      <c r="Q228" s="80"/>
      <c r="R228" s="79"/>
    </row>
    <row r="229" spans="13:18" x14ac:dyDescent="0.4">
      <c r="M229" s="80"/>
      <c r="N229" s="80"/>
      <c r="O229" s="80"/>
      <c r="Q229" s="80"/>
      <c r="R229" s="79"/>
    </row>
    <row r="230" spans="13:18" x14ac:dyDescent="0.4">
      <c r="M230" s="80"/>
      <c r="N230" s="80"/>
      <c r="O230" s="80"/>
      <c r="Q230" s="80"/>
      <c r="R230" s="79"/>
    </row>
    <row r="231" spans="13:18" x14ac:dyDescent="0.4">
      <c r="M231" s="80"/>
      <c r="N231" s="80"/>
      <c r="O231" s="80"/>
      <c r="Q231" s="80"/>
      <c r="R231" s="79"/>
    </row>
    <row r="232" spans="13:18" x14ac:dyDescent="0.4">
      <c r="M232" s="80"/>
      <c r="N232" s="80"/>
      <c r="O232" s="80"/>
      <c r="Q232" s="80"/>
      <c r="R232" s="79"/>
    </row>
    <row r="233" spans="13:18" x14ac:dyDescent="0.4">
      <c r="M233" s="80"/>
      <c r="N233" s="80"/>
      <c r="O233" s="80"/>
      <c r="Q233" s="80"/>
      <c r="R233" s="79"/>
    </row>
    <row r="234" spans="13:18" x14ac:dyDescent="0.4">
      <c r="M234" s="80"/>
      <c r="N234" s="80"/>
      <c r="O234" s="80"/>
      <c r="Q234" s="80"/>
      <c r="R234" s="79"/>
    </row>
    <row r="235" spans="13:18" x14ac:dyDescent="0.4">
      <c r="M235" s="80"/>
      <c r="N235" s="80"/>
      <c r="O235" s="80"/>
      <c r="Q235" s="80"/>
      <c r="R235" s="79"/>
    </row>
    <row r="236" spans="13:18" x14ac:dyDescent="0.4">
      <c r="M236" s="80"/>
      <c r="N236" s="80"/>
      <c r="O236" s="80"/>
      <c r="Q236" s="80"/>
      <c r="R236" s="79"/>
    </row>
    <row r="237" spans="13:18" x14ac:dyDescent="0.4">
      <c r="M237" s="80"/>
      <c r="N237" s="80"/>
      <c r="O237" s="80"/>
      <c r="Q237" s="80"/>
      <c r="R237" s="79"/>
    </row>
    <row r="238" spans="13:18" x14ac:dyDescent="0.4">
      <c r="M238" s="80"/>
      <c r="N238" s="80"/>
      <c r="O238" s="80"/>
      <c r="Q238" s="80"/>
      <c r="R238" s="79"/>
    </row>
    <row r="239" spans="13:18" x14ac:dyDescent="0.4">
      <c r="M239" s="80"/>
      <c r="N239" s="80"/>
      <c r="O239" s="80"/>
      <c r="Q239" s="80"/>
      <c r="R239" s="79"/>
    </row>
    <row r="240" spans="13:18" x14ac:dyDescent="0.4">
      <c r="M240" s="80"/>
      <c r="N240" s="80"/>
      <c r="O240" s="80"/>
      <c r="Q240" s="80"/>
      <c r="R240" s="79"/>
    </row>
    <row r="241" spans="13:18" x14ac:dyDescent="0.4">
      <c r="M241" s="80"/>
      <c r="N241" s="80"/>
      <c r="O241" s="80"/>
      <c r="Q241" s="80"/>
      <c r="R241" s="79"/>
    </row>
    <row r="242" spans="13:18" x14ac:dyDescent="0.4">
      <c r="M242" s="80"/>
      <c r="N242" s="80"/>
      <c r="O242" s="80"/>
      <c r="Q242" s="80"/>
      <c r="R242" s="79"/>
    </row>
    <row r="243" spans="13:18" x14ac:dyDescent="0.4">
      <c r="M243" s="80"/>
      <c r="N243" s="80"/>
      <c r="O243" s="80"/>
      <c r="Q243" s="80"/>
      <c r="R243" s="79"/>
    </row>
    <row r="244" spans="13:18" x14ac:dyDescent="0.4">
      <c r="M244" s="80"/>
      <c r="N244" s="80"/>
      <c r="O244" s="80"/>
      <c r="Q244" s="80"/>
      <c r="R244" s="79"/>
    </row>
    <row r="245" spans="13:18" x14ac:dyDescent="0.4">
      <c r="M245" s="80"/>
      <c r="N245" s="80"/>
      <c r="O245" s="80"/>
      <c r="Q245" s="80"/>
      <c r="R245" s="79"/>
    </row>
    <row r="246" spans="13:18" x14ac:dyDescent="0.4">
      <c r="M246" s="80"/>
      <c r="N246" s="80"/>
      <c r="O246" s="80"/>
      <c r="Q246" s="80"/>
      <c r="R246" s="79"/>
    </row>
    <row r="247" spans="13:18" x14ac:dyDescent="0.4">
      <c r="M247" s="80"/>
      <c r="N247" s="80"/>
      <c r="O247" s="80"/>
      <c r="Q247" s="80"/>
      <c r="R247" s="79"/>
    </row>
    <row r="248" spans="13:18" x14ac:dyDescent="0.4">
      <c r="M248" s="80"/>
      <c r="N248" s="80"/>
      <c r="O248" s="80"/>
      <c r="Q248" s="80"/>
      <c r="R248" s="79"/>
    </row>
    <row r="249" spans="13:18" x14ac:dyDescent="0.4">
      <c r="M249" s="80"/>
      <c r="N249" s="80"/>
      <c r="O249" s="80"/>
      <c r="Q249" s="80"/>
      <c r="R249" s="79"/>
    </row>
    <row r="250" spans="13:18" x14ac:dyDescent="0.4">
      <c r="M250" s="80"/>
      <c r="N250" s="80"/>
      <c r="O250" s="80"/>
      <c r="Q250" s="80"/>
      <c r="R250" s="79"/>
    </row>
    <row r="251" spans="13:18" x14ac:dyDescent="0.4">
      <c r="M251" s="80"/>
      <c r="N251" s="80"/>
      <c r="O251" s="80"/>
      <c r="Q251" s="80"/>
      <c r="R251" s="79"/>
    </row>
    <row r="252" spans="13:18" x14ac:dyDescent="0.4">
      <c r="M252" s="80"/>
      <c r="N252" s="80"/>
      <c r="O252" s="80"/>
      <c r="Q252" s="80"/>
      <c r="R252" s="79"/>
    </row>
    <row r="253" spans="13:18" x14ac:dyDescent="0.4">
      <c r="M253" s="80"/>
      <c r="N253" s="80"/>
      <c r="O253" s="80"/>
      <c r="Q253" s="80"/>
      <c r="R253" s="79"/>
    </row>
    <row r="254" spans="13:18" x14ac:dyDescent="0.4">
      <c r="M254" s="80"/>
      <c r="N254" s="80"/>
      <c r="O254" s="80"/>
      <c r="Q254" s="80"/>
      <c r="R254" s="79"/>
    </row>
    <row r="255" spans="13:18" x14ac:dyDescent="0.4">
      <c r="M255" s="80"/>
      <c r="N255" s="80"/>
      <c r="O255" s="80"/>
      <c r="Q255" s="80"/>
      <c r="R255" s="79"/>
    </row>
    <row r="256" spans="13:18" x14ac:dyDescent="0.4">
      <c r="M256" s="80"/>
      <c r="N256" s="80"/>
      <c r="O256" s="80"/>
      <c r="Q256" s="80"/>
      <c r="R256" s="79"/>
    </row>
    <row r="257" spans="13:18" x14ac:dyDescent="0.4">
      <c r="M257" s="80"/>
      <c r="N257" s="80"/>
      <c r="O257" s="80"/>
      <c r="Q257" s="80"/>
      <c r="R257" s="79"/>
    </row>
    <row r="258" spans="13:18" x14ac:dyDescent="0.4">
      <c r="M258" s="80"/>
      <c r="N258" s="80"/>
      <c r="O258" s="80"/>
      <c r="Q258" s="80"/>
      <c r="R258" s="79"/>
    </row>
    <row r="259" spans="13:18" x14ac:dyDescent="0.4">
      <c r="M259" s="80"/>
      <c r="N259" s="80"/>
      <c r="O259" s="80"/>
      <c r="Q259" s="80"/>
      <c r="R259" s="79"/>
    </row>
    <row r="260" spans="13:18" x14ac:dyDescent="0.4">
      <c r="M260" s="80"/>
      <c r="N260" s="80"/>
      <c r="O260" s="80"/>
      <c r="Q260" s="80"/>
      <c r="R260" s="79"/>
    </row>
    <row r="261" spans="13:18" x14ac:dyDescent="0.4">
      <c r="M261" s="80"/>
      <c r="N261" s="80"/>
      <c r="O261" s="80"/>
      <c r="Q261" s="80"/>
      <c r="R261" s="79"/>
    </row>
    <row r="262" spans="13:18" x14ac:dyDescent="0.4">
      <c r="M262" s="80"/>
      <c r="N262" s="80"/>
      <c r="O262" s="80"/>
      <c r="Q262" s="80"/>
      <c r="R262" s="79"/>
    </row>
    <row r="263" spans="13:18" x14ac:dyDescent="0.4">
      <c r="M263" s="80"/>
      <c r="N263" s="80"/>
      <c r="O263" s="80"/>
      <c r="Q263" s="80"/>
      <c r="R263" s="79"/>
    </row>
    <row r="264" spans="13:18" x14ac:dyDescent="0.4">
      <c r="M264" s="80"/>
      <c r="N264" s="80"/>
      <c r="O264" s="80"/>
      <c r="Q264" s="80"/>
      <c r="R264" s="79"/>
    </row>
    <row r="265" spans="13:18" x14ac:dyDescent="0.4">
      <c r="M265" s="80"/>
      <c r="N265" s="80"/>
      <c r="O265" s="80"/>
      <c r="Q265" s="80"/>
      <c r="R265" s="79"/>
    </row>
    <row r="266" spans="13:18" x14ac:dyDescent="0.4">
      <c r="M266" s="80"/>
      <c r="N266" s="80"/>
      <c r="O266" s="80"/>
      <c r="Q266" s="80"/>
      <c r="R266" s="79"/>
    </row>
    <row r="267" spans="13:18" x14ac:dyDescent="0.4">
      <c r="M267" s="80"/>
      <c r="N267" s="80"/>
      <c r="O267" s="80"/>
      <c r="Q267" s="80"/>
      <c r="R267" s="79"/>
    </row>
    <row r="268" spans="13:18" x14ac:dyDescent="0.4">
      <c r="M268" s="80"/>
      <c r="N268" s="80"/>
      <c r="O268" s="80"/>
      <c r="Q268" s="80"/>
      <c r="R268" s="79"/>
    </row>
    <row r="269" spans="13:18" x14ac:dyDescent="0.4">
      <c r="M269" s="80"/>
      <c r="N269" s="80"/>
      <c r="O269" s="80"/>
      <c r="Q269" s="80"/>
      <c r="R269" s="79"/>
    </row>
    <row r="270" spans="13:18" x14ac:dyDescent="0.4">
      <c r="M270" s="80"/>
      <c r="N270" s="80"/>
      <c r="O270" s="80"/>
      <c r="Q270" s="80"/>
      <c r="R270" s="79"/>
    </row>
    <row r="271" spans="13:18" x14ac:dyDescent="0.4">
      <c r="M271" s="80"/>
      <c r="N271" s="80"/>
      <c r="O271" s="80"/>
      <c r="Q271" s="80"/>
      <c r="R271" s="79"/>
    </row>
    <row r="272" spans="13:18" x14ac:dyDescent="0.4">
      <c r="M272" s="80"/>
      <c r="N272" s="80"/>
      <c r="O272" s="80"/>
      <c r="Q272" s="80"/>
      <c r="R272" s="79"/>
    </row>
    <row r="273" spans="13:18" x14ac:dyDescent="0.4">
      <c r="M273" s="80"/>
      <c r="N273" s="80"/>
      <c r="O273" s="80"/>
      <c r="Q273" s="80"/>
      <c r="R273" s="79"/>
    </row>
    <row r="274" spans="13:18" x14ac:dyDescent="0.4">
      <c r="M274" s="80"/>
      <c r="N274" s="80"/>
      <c r="O274" s="80"/>
      <c r="Q274" s="80"/>
      <c r="R274" s="79"/>
    </row>
    <row r="275" spans="13:18" x14ac:dyDescent="0.4">
      <c r="M275" s="80"/>
      <c r="N275" s="80"/>
      <c r="O275" s="80"/>
      <c r="Q275" s="80"/>
      <c r="R275" s="79"/>
    </row>
    <row r="276" spans="13:18" x14ac:dyDescent="0.4">
      <c r="M276" s="80"/>
      <c r="N276" s="80"/>
      <c r="O276" s="80"/>
      <c r="Q276" s="80"/>
      <c r="R276" s="79"/>
    </row>
    <row r="277" spans="13:18" x14ac:dyDescent="0.4">
      <c r="M277" s="80"/>
      <c r="N277" s="80"/>
      <c r="O277" s="80"/>
      <c r="Q277" s="80"/>
      <c r="R277" s="79"/>
    </row>
    <row r="278" spans="13:18" x14ac:dyDescent="0.4">
      <c r="M278" s="80"/>
      <c r="N278" s="80"/>
      <c r="O278" s="80"/>
      <c r="Q278" s="80"/>
      <c r="R278" s="79"/>
    </row>
    <row r="279" spans="13:18" x14ac:dyDescent="0.4">
      <c r="M279" s="80"/>
      <c r="N279" s="80"/>
      <c r="O279" s="80"/>
      <c r="Q279" s="80"/>
      <c r="R279" s="79"/>
    </row>
    <row r="280" spans="13:18" x14ac:dyDescent="0.4">
      <c r="M280" s="80"/>
      <c r="N280" s="80"/>
      <c r="O280" s="80"/>
      <c r="Q280" s="80"/>
      <c r="R280" s="79"/>
    </row>
    <row r="281" spans="13:18" x14ac:dyDescent="0.4">
      <c r="M281" s="80"/>
      <c r="N281" s="80"/>
      <c r="O281" s="80"/>
      <c r="Q281" s="80"/>
      <c r="R281" s="79"/>
    </row>
    <row r="282" spans="13:18" x14ac:dyDescent="0.4">
      <c r="M282" s="80"/>
      <c r="N282" s="80"/>
      <c r="O282" s="80"/>
      <c r="Q282" s="80"/>
      <c r="R282" s="79"/>
    </row>
    <row r="283" spans="13:18" x14ac:dyDescent="0.4">
      <c r="M283" s="80"/>
      <c r="N283" s="80"/>
      <c r="O283" s="80"/>
      <c r="Q283" s="80"/>
      <c r="R283" s="79"/>
    </row>
    <row r="284" spans="13:18" x14ac:dyDescent="0.4">
      <c r="M284" s="80"/>
      <c r="N284" s="80"/>
      <c r="O284" s="80"/>
      <c r="Q284" s="80"/>
      <c r="R284" s="79"/>
    </row>
    <row r="285" spans="13:18" x14ac:dyDescent="0.4">
      <c r="M285" s="80"/>
      <c r="N285" s="80"/>
      <c r="O285" s="80"/>
      <c r="Q285" s="80"/>
      <c r="R285" s="79"/>
    </row>
    <row r="286" spans="13:18" x14ac:dyDescent="0.4">
      <c r="M286" s="80"/>
      <c r="N286" s="80"/>
      <c r="O286" s="80"/>
      <c r="Q286" s="80"/>
      <c r="R286" s="79"/>
    </row>
    <row r="287" spans="13:18" x14ac:dyDescent="0.4">
      <c r="M287" s="80"/>
      <c r="N287" s="80"/>
      <c r="O287" s="80"/>
      <c r="Q287" s="80"/>
      <c r="R287" s="79"/>
    </row>
    <row r="288" spans="13:18" x14ac:dyDescent="0.4">
      <c r="M288" s="80"/>
      <c r="N288" s="80"/>
      <c r="O288" s="80"/>
      <c r="Q288" s="80"/>
      <c r="R288" s="79"/>
    </row>
    <row r="289" spans="13:18" x14ac:dyDescent="0.4">
      <c r="M289" s="80"/>
      <c r="N289" s="80"/>
      <c r="O289" s="80"/>
      <c r="Q289" s="80"/>
      <c r="R289" s="79"/>
    </row>
    <row r="290" spans="13:18" x14ac:dyDescent="0.4">
      <c r="M290" s="80"/>
      <c r="N290" s="80"/>
      <c r="O290" s="80"/>
      <c r="Q290" s="80"/>
      <c r="R290" s="79"/>
    </row>
    <row r="291" spans="13:18" x14ac:dyDescent="0.4">
      <c r="M291" s="80"/>
      <c r="N291" s="80"/>
      <c r="O291" s="80"/>
      <c r="Q291" s="80"/>
      <c r="R291" s="79"/>
    </row>
    <row r="292" spans="13:18" x14ac:dyDescent="0.4">
      <c r="M292" s="80"/>
      <c r="N292" s="80"/>
      <c r="O292" s="80"/>
      <c r="Q292" s="80"/>
      <c r="R292" s="79"/>
    </row>
    <row r="293" spans="13:18" x14ac:dyDescent="0.4">
      <c r="M293" s="80"/>
      <c r="N293" s="80"/>
      <c r="O293" s="80"/>
      <c r="Q293" s="80"/>
      <c r="R293" s="79"/>
    </row>
    <row r="294" spans="13:18" x14ac:dyDescent="0.4">
      <c r="M294" s="80"/>
      <c r="N294" s="80"/>
      <c r="O294" s="80"/>
      <c r="Q294" s="80"/>
      <c r="R294" s="79"/>
    </row>
    <row r="295" spans="13:18" x14ac:dyDescent="0.4">
      <c r="M295" s="80"/>
      <c r="N295" s="80"/>
      <c r="O295" s="80"/>
      <c r="Q295" s="80"/>
      <c r="R295" s="79"/>
    </row>
    <row r="296" spans="13:18" x14ac:dyDescent="0.4">
      <c r="M296" s="80"/>
      <c r="N296" s="80"/>
      <c r="O296" s="80"/>
      <c r="Q296" s="80"/>
      <c r="R296" s="79"/>
    </row>
    <row r="297" spans="13:18" x14ac:dyDescent="0.4">
      <c r="M297" s="80"/>
      <c r="N297" s="80"/>
      <c r="O297" s="80"/>
      <c r="Q297" s="80"/>
      <c r="R297" s="79"/>
    </row>
    <row r="298" spans="13:18" x14ac:dyDescent="0.4">
      <c r="M298" s="80"/>
      <c r="N298" s="80"/>
      <c r="O298" s="80"/>
      <c r="Q298" s="80"/>
      <c r="R298" s="79"/>
    </row>
    <row r="299" spans="13:18" x14ac:dyDescent="0.4">
      <c r="M299" s="80"/>
      <c r="N299" s="80"/>
      <c r="O299" s="80"/>
      <c r="Q299" s="80"/>
      <c r="R299" s="79"/>
    </row>
    <row r="300" spans="13:18" x14ac:dyDescent="0.4">
      <c r="M300" s="80"/>
      <c r="N300" s="80"/>
      <c r="O300" s="80"/>
      <c r="Q300" s="80"/>
      <c r="R300" s="79"/>
    </row>
    <row r="301" spans="13:18" x14ac:dyDescent="0.4">
      <c r="M301" s="80"/>
      <c r="N301" s="80"/>
      <c r="O301" s="80"/>
      <c r="Q301" s="80"/>
      <c r="R301" s="79"/>
    </row>
    <row r="302" spans="13:18" x14ac:dyDescent="0.4">
      <c r="M302" s="80"/>
      <c r="N302" s="80"/>
      <c r="O302" s="80"/>
      <c r="Q302" s="80"/>
      <c r="R302" s="79"/>
    </row>
    <row r="303" spans="13:18" x14ac:dyDescent="0.4">
      <c r="M303" s="80"/>
      <c r="N303" s="80"/>
      <c r="O303" s="80"/>
      <c r="Q303" s="80"/>
      <c r="R303" s="79"/>
    </row>
    <row r="304" spans="13:18" x14ac:dyDescent="0.4">
      <c r="M304" s="80"/>
      <c r="N304" s="80"/>
      <c r="O304" s="80"/>
      <c r="Q304" s="80"/>
      <c r="R304" s="79"/>
    </row>
    <row r="305" spans="13:18" x14ac:dyDescent="0.4">
      <c r="M305" s="80"/>
      <c r="N305" s="80"/>
      <c r="O305" s="80"/>
      <c r="Q305" s="80"/>
      <c r="R305" s="79"/>
    </row>
    <row r="306" spans="13:18" x14ac:dyDescent="0.4">
      <c r="M306" s="80"/>
      <c r="N306" s="80"/>
      <c r="O306" s="80"/>
      <c r="Q306" s="80"/>
      <c r="R306" s="79"/>
    </row>
    <row r="307" spans="13:18" x14ac:dyDescent="0.4">
      <c r="M307" s="80"/>
      <c r="N307" s="80"/>
      <c r="O307" s="80"/>
      <c r="Q307" s="80"/>
      <c r="R307" s="79"/>
    </row>
    <row r="308" spans="13:18" x14ac:dyDescent="0.4">
      <c r="M308" s="80"/>
      <c r="N308" s="80"/>
      <c r="O308" s="80"/>
      <c r="Q308" s="80"/>
      <c r="R308" s="79"/>
    </row>
    <row r="309" spans="13:18" x14ac:dyDescent="0.4">
      <c r="M309" s="80"/>
      <c r="N309" s="80"/>
      <c r="O309" s="80"/>
      <c r="Q309" s="80"/>
      <c r="R309" s="79"/>
    </row>
    <row r="310" spans="13:18" x14ac:dyDescent="0.4">
      <c r="M310" s="80"/>
      <c r="N310" s="80"/>
      <c r="O310" s="80"/>
      <c r="Q310" s="80"/>
      <c r="R310" s="79"/>
    </row>
    <row r="311" spans="13:18" x14ac:dyDescent="0.4">
      <c r="M311" s="80"/>
      <c r="N311" s="80"/>
      <c r="O311" s="80"/>
      <c r="Q311" s="80"/>
      <c r="R311" s="79"/>
    </row>
    <row r="312" spans="13:18" x14ac:dyDescent="0.4">
      <c r="M312" s="80"/>
      <c r="N312" s="80"/>
      <c r="O312" s="80"/>
      <c r="Q312" s="80"/>
      <c r="R312" s="79"/>
    </row>
    <row r="313" spans="13:18" x14ac:dyDescent="0.4">
      <c r="M313" s="80"/>
      <c r="N313" s="80"/>
      <c r="O313" s="80"/>
      <c r="Q313" s="80"/>
      <c r="R313" s="79"/>
    </row>
    <row r="314" spans="13:18" x14ac:dyDescent="0.4">
      <c r="M314" s="80"/>
      <c r="N314" s="80"/>
      <c r="O314" s="80"/>
      <c r="Q314" s="80"/>
      <c r="R314" s="79"/>
    </row>
    <row r="315" spans="13:18" x14ac:dyDescent="0.4">
      <c r="M315" s="80"/>
      <c r="N315" s="80"/>
      <c r="O315" s="80"/>
      <c r="Q315" s="80"/>
      <c r="R315" s="79"/>
    </row>
    <row r="316" spans="13:18" x14ac:dyDescent="0.4">
      <c r="M316" s="80"/>
      <c r="N316" s="80"/>
      <c r="O316" s="80"/>
      <c r="Q316" s="80"/>
      <c r="R316" s="79"/>
    </row>
    <row r="317" spans="13:18" x14ac:dyDescent="0.4">
      <c r="M317" s="80"/>
      <c r="N317" s="80"/>
      <c r="O317" s="80"/>
      <c r="Q317" s="80"/>
      <c r="R317" s="79"/>
    </row>
    <row r="318" spans="13:18" x14ac:dyDescent="0.4">
      <c r="M318" s="80"/>
      <c r="N318" s="80"/>
      <c r="O318" s="80"/>
      <c r="Q318" s="80"/>
      <c r="R318" s="79"/>
    </row>
    <row r="319" spans="13:18" x14ac:dyDescent="0.4">
      <c r="M319" s="80"/>
      <c r="N319" s="80"/>
      <c r="O319" s="80"/>
      <c r="Q319" s="80"/>
      <c r="R319" s="79"/>
    </row>
    <row r="320" spans="13:18" x14ac:dyDescent="0.4">
      <c r="M320" s="80"/>
      <c r="N320" s="80"/>
      <c r="O320" s="80"/>
      <c r="Q320" s="80"/>
      <c r="R320" s="79"/>
    </row>
    <row r="321" spans="13:18" x14ac:dyDescent="0.4">
      <c r="M321" s="80"/>
      <c r="N321" s="80"/>
      <c r="O321" s="80"/>
      <c r="Q321" s="80"/>
      <c r="R321" s="79"/>
    </row>
    <row r="322" spans="13:18" x14ac:dyDescent="0.4">
      <c r="M322" s="80"/>
      <c r="N322" s="80"/>
      <c r="O322" s="80"/>
      <c r="Q322" s="80"/>
      <c r="R322" s="79"/>
    </row>
    <row r="323" spans="13:18" x14ac:dyDescent="0.4">
      <c r="M323" s="80"/>
      <c r="N323" s="80"/>
      <c r="O323" s="80"/>
      <c r="Q323" s="80"/>
      <c r="R323" s="79"/>
    </row>
    <row r="324" spans="13:18" x14ac:dyDescent="0.4">
      <c r="M324" s="80"/>
      <c r="N324" s="80"/>
      <c r="O324" s="80"/>
      <c r="Q324" s="80"/>
      <c r="R324" s="79"/>
    </row>
    <row r="325" spans="13:18" x14ac:dyDescent="0.4">
      <c r="M325" s="80"/>
      <c r="N325" s="80"/>
      <c r="O325" s="80"/>
      <c r="Q325" s="80"/>
      <c r="R325" s="79"/>
    </row>
    <row r="326" spans="13:18" x14ac:dyDescent="0.4">
      <c r="M326" s="80"/>
      <c r="N326" s="80"/>
      <c r="O326" s="80"/>
      <c r="Q326" s="80"/>
      <c r="R326" s="79"/>
    </row>
    <row r="327" spans="13:18" x14ac:dyDescent="0.4">
      <c r="M327" s="80"/>
      <c r="N327" s="80"/>
      <c r="O327" s="80"/>
      <c r="Q327" s="80"/>
      <c r="R327" s="79"/>
    </row>
    <row r="328" spans="13:18" x14ac:dyDescent="0.4">
      <c r="M328" s="80"/>
      <c r="N328" s="80"/>
      <c r="O328" s="80"/>
      <c r="Q328" s="80"/>
      <c r="R328" s="79"/>
    </row>
    <row r="329" spans="13:18" x14ac:dyDescent="0.4">
      <c r="M329" s="80"/>
      <c r="N329" s="80"/>
      <c r="O329" s="80"/>
      <c r="Q329" s="80"/>
      <c r="R329" s="79"/>
    </row>
    <row r="330" spans="13:18" x14ac:dyDescent="0.4">
      <c r="M330" s="80"/>
      <c r="N330" s="80"/>
      <c r="O330" s="80"/>
      <c r="Q330" s="80"/>
      <c r="R330" s="79"/>
    </row>
    <row r="331" spans="13:18" x14ac:dyDescent="0.4">
      <c r="M331" s="80"/>
      <c r="N331" s="80"/>
      <c r="O331" s="80"/>
      <c r="Q331" s="80"/>
      <c r="R331" s="79"/>
    </row>
    <row r="332" spans="13:18" x14ac:dyDescent="0.4">
      <c r="M332" s="80"/>
      <c r="N332" s="80"/>
      <c r="O332" s="80"/>
      <c r="Q332" s="80"/>
      <c r="R332" s="79"/>
    </row>
    <row r="333" spans="13:18" x14ac:dyDescent="0.4">
      <c r="M333" s="80"/>
      <c r="N333" s="80"/>
      <c r="O333" s="80"/>
      <c r="Q333" s="80"/>
      <c r="R333" s="79"/>
    </row>
    <row r="334" spans="13:18" x14ac:dyDescent="0.4">
      <c r="M334" s="80"/>
      <c r="N334" s="80"/>
      <c r="O334" s="80"/>
      <c r="Q334" s="80"/>
      <c r="R334" s="79"/>
    </row>
    <row r="335" spans="13:18" x14ac:dyDescent="0.4">
      <c r="M335" s="80"/>
      <c r="N335" s="80"/>
      <c r="O335" s="80"/>
      <c r="Q335" s="80"/>
      <c r="R335" s="79"/>
    </row>
    <row r="336" spans="13:18" x14ac:dyDescent="0.4">
      <c r="M336" s="80"/>
      <c r="N336" s="80"/>
      <c r="O336" s="80"/>
      <c r="Q336" s="80"/>
      <c r="R336" s="79"/>
    </row>
    <row r="337" spans="13:18" x14ac:dyDescent="0.4">
      <c r="M337" s="80"/>
      <c r="N337" s="80"/>
      <c r="O337" s="80"/>
      <c r="Q337" s="80"/>
      <c r="R337" s="79"/>
    </row>
    <row r="338" spans="13:18" x14ac:dyDescent="0.4">
      <c r="M338" s="80"/>
      <c r="N338" s="80"/>
      <c r="O338" s="80"/>
      <c r="Q338" s="80"/>
      <c r="R338" s="79"/>
    </row>
    <row r="339" spans="13:18" x14ac:dyDescent="0.4">
      <c r="M339" s="80"/>
      <c r="N339" s="80"/>
      <c r="O339" s="80"/>
      <c r="Q339" s="80"/>
      <c r="R339" s="79"/>
    </row>
    <row r="340" spans="13:18" x14ac:dyDescent="0.4">
      <c r="M340" s="80"/>
      <c r="N340" s="80"/>
      <c r="O340" s="80"/>
      <c r="Q340" s="80"/>
      <c r="R340" s="79"/>
    </row>
    <row r="341" spans="13:18" x14ac:dyDescent="0.4">
      <c r="M341" s="80"/>
      <c r="N341" s="80"/>
      <c r="O341" s="80"/>
      <c r="Q341" s="80"/>
      <c r="R341" s="79"/>
    </row>
    <row r="342" spans="13:18" x14ac:dyDescent="0.4">
      <c r="M342" s="80"/>
      <c r="N342" s="80"/>
      <c r="O342" s="80"/>
      <c r="Q342" s="80"/>
      <c r="R342" s="79"/>
    </row>
    <row r="343" spans="13:18" x14ac:dyDescent="0.4">
      <c r="M343" s="80"/>
      <c r="N343" s="80"/>
      <c r="O343" s="80"/>
      <c r="Q343" s="80"/>
      <c r="R343" s="79"/>
    </row>
    <row r="344" spans="13:18" x14ac:dyDescent="0.4">
      <c r="M344" s="80"/>
      <c r="N344" s="80"/>
      <c r="O344" s="80"/>
      <c r="Q344" s="80"/>
      <c r="R344" s="79"/>
    </row>
    <row r="345" spans="13:18" x14ac:dyDescent="0.4">
      <c r="M345" s="80"/>
      <c r="N345" s="80"/>
      <c r="O345" s="80"/>
      <c r="Q345" s="80"/>
      <c r="R345" s="79"/>
    </row>
    <row r="346" spans="13:18" x14ac:dyDescent="0.4">
      <c r="M346" s="80"/>
      <c r="N346" s="80"/>
      <c r="O346" s="80"/>
      <c r="Q346" s="80"/>
      <c r="R346" s="79"/>
    </row>
    <row r="347" spans="13:18" x14ac:dyDescent="0.4">
      <c r="M347" s="80"/>
      <c r="N347" s="80"/>
      <c r="O347" s="80"/>
      <c r="Q347" s="80"/>
      <c r="R347" s="79"/>
    </row>
    <row r="348" spans="13:18" x14ac:dyDescent="0.4">
      <c r="M348" s="80"/>
      <c r="N348" s="80"/>
      <c r="O348" s="80"/>
      <c r="Q348" s="80"/>
      <c r="R348" s="79"/>
    </row>
    <row r="349" spans="13:18" x14ac:dyDescent="0.4">
      <c r="M349" s="80"/>
      <c r="N349" s="80"/>
      <c r="O349" s="80"/>
      <c r="Q349" s="80"/>
      <c r="R349" s="79"/>
    </row>
    <row r="350" spans="13:18" x14ac:dyDescent="0.4">
      <c r="M350" s="80"/>
      <c r="N350" s="80"/>
      <c r="O350" s="80"/>
      <c r="Q350" s="80"/>
      <c r="R350" s="79"/>
    </row>
    <row r="351" spans="13:18" x14ac:dyDescent="0.4">
      <c r="M351" s="80"/>
      <c r="N351" s="80"/>
      <c r="O351" s="80"/>
      <c r="Q351" s="80"/>
      <c r="R351" s="79"/>
    </row>
    <row r="352" spans="13:18" x14ac:dyDescent="0.4">
      <c r="M352" s="80"/>
      <c r="N352" s="80"/>
      <c r="O352" s="80"/>
      <c r="Q352" s="80"/>
      <c r="R352" s="79"/>
    </row>
    <row r="353" spans="13:18" x14ac:dyDescent="0.4">
      <c r="M353" s="80"/>
      <c r="N353" s="80"/>
      <c r="O353" s="80"/>
      <c r="Q353" s="80"/>
      <c r="R353" s="79"/>
    </row>
    <row r="354" spans="13:18" x14ac:dyDescent="0.4">
      <c r="M354" s="80"/>
      <c r="N354" s="80"/>
      <c r="O354" s="80"/>
      <c r="Q354" s="80"/>
      <c r="R354" s="79"/>
    </row>
    <row r="355" spans="13:18" x14ac:dyDescent="0.4">
      <c r="M355" s="80"/>
      <c r="N355" s="80"/>
      <c r="O355" s="80"/>
      <c r="Q355" s="80"/>
      <c r="R355" s="79"/>
    </row>
    <row r="356" spans="13:18" x14ac:dyDescent="0.4">
      <c r="M356" s="80"/>
      <c r="N356" s="80"/>
      <c r="O356" s="80"/>
      <c r="Q356" s="80"/>
      <c r="R356" s="79"/>
    </row>
    <row r="357" spans="13:18" x14ac:dyDescent="0.4">
      <c r="M357" s="80"/>
      <c r="N357" s="80"/>
      <c r="O357" s="80"/>
      <c r="Q357" s="80"/>
      <c r="R357" s="79"/>
    </row>
    <row r="358" spans="13:18" x14ac:dyDescent="0.4">
      <c r="M358" s="80"/>
      <c r="N358" s="80"/>
      <c r="O358" s="80"/>
      <c r="Q358" s="80"/>
      <c r="R358" s="79"/>
    </row>
    <row r="359" spans="13:18" x14ac:dyDescent="0.4">
      <c r="M359" s="80"/>
      <c r="N359" s="80"/>
      <c r="O359" s="80"/>
      <c r="Q359" s="80"/>
      <c r="R359" s="79"/>
    </row>
    <row r="360" spans="13:18" x14ac:dyDescent="0.4">
      <c r="M360" s="80"/>
      <c r="N360" s="80"/>
      <c r="O360" s="80"/>
      <c r="Q360" s="80"/>
      <c r="R360" s="79"/>
    </row>
    <row r="361" spans="13:18" x14ac:dyDescent="0.4">
      <c r="M361" s="80"/>
      <c r="N361" s="80"/>
      <c r="O361" s="80"/>
      <c r="Q361" s="80"/>
      <c r="R361" s="79"/>
    </row>
    <row r="362" spans="13:18" x14ac:dyDescent="0.4">
      <c r="M362" s="80"/>
      <c r="N362" s="80"/>
      <c r="O362" s="80"/>
      <c r="Q362" s="80"/>
      <c r="R362" s="79"/>
    </row>
    <row r="363" spans="13:18" x14ac:dyDescent="0.4">
      <c r="M363" s="80"/>
      <c r="N363" s="80"/>
      <c r="O363" s="80"/>
      <c r="Q363" s="80"/>
      <c r="R363" s="79"/>
    </row>
    <row r="364" spans="13:18" x14ac:dyDescent="0.4">
      <c r="M364" s="80"/>
      <c r="N364" s="80"/>
      <c r="O364" s="80"/>
      <c r="Q364" s="80"/>
      <c r="R364" s="79"/>
    </row>
    <row r="365" spans="13:18" x14ac:dyDescent="0.4">
      <c r="M365" s="80"/>
      <c r="N365" s="80"/>
      <c r="O365" s="80"/>
      <c r="Q365" s="80"/>
      <c r="R365" s="79"/>
    </row>
    <row r="366" spans="13:18" x14ac:dyDescent="0.4">
      <c r="M366" s="80"/>
      <c r="N366" s="80"/>
      <c r="O366" s="80"/>
      <c r="Q366" s="80"/>
      <c r="R366" s="79"/>
    </row>
    <row r="367" spans="13:18" x14ac:dyDescent="0.4">
      <c r="M367" s="80"/>
      <c r="N367" s="80"/>
      <c r="O367" s="80"/>
      <c r="Q367" s="80"/>
      <c r="R367" s="79"/>
    </row>
    <row r="368" spans="13:18" x14ac:dyDescent="0.4">
      <c r="M368" s="80"/>
      <c r="N368" s="80"/>
      <c r="O368" s="80"/>
      <c r="Q368" s="80"/>
      <c r="R368" s="79"/>
    </row>
    <row r="369" spans="13:18" x14ac:dyDescent="0.4">
      <c r="M369" s="80"/>
      <c r="N369" s="80"/>
      <c r="O369" s="80"/>
      <c r="Q369" s="80"/>
      <c r="R369" s="79"/>
    </row>
    <row r="370" spans="13:18" x14ac:dyDescent="0.4">
      <c r="M370" s="80"/>
      <c r="N370" s="80"/>
      <c r="O370" s="80"/>
      <c r="Q370" s="80"/>
      <c r="R370" s="79"/>
    </row>
    <row r="371" spans="13:18" x14ac:dyDescent="0.4">
      <c r="M371" s="80"/>
      <c r="N371" s="80"/>
      <c r="O371" s="80"/>
      <c r="Q371" s="80"/>
      <c r="R371" s="79"/>
    </row>
    <row r="372" spans="13:18" x14ac:dyDescent="0.4">
      <c r="M372" s="80"/>
      <c r="N372" s="80"/>
      <c r="O372" s="80"/>
      <c r="Q372" s="80"/>
      <c r="R372" s="79"/>
    </row>
    <row r="373" spans="13:18" x14ac:dyDescent="0.4">
      <c r="M373" s="80"/>
      <c r="N373" s="80"/>
      <c r="O373" s="80"/>
      <c r="Q373" s="80"/>
      <c r="R373" s="79"/>
    </row>
    <row r="374" spans="13:18" x14ac:dyDescent="0.4">
      <c r="M374" s="80"/>
      <c r="N374" s="80"/>
      <c r="O374" s="80"/>
      <c r="Q374" s="80"/>
      <c r="R374" s="79"/>
    </row>
    <row r="375" spans="13:18" x14ac:dyDescent="0.4">
      <c r="M375" s="80"/>
      <c r="N375" s="80"/>
      <c r="O375" s="80"/>
      <c r="Q375" s="80"/>
      <c r="R375" s="79"/>
    </row>
    <row r="376" spans="13:18" x14ac:dyDescent="0.4">
      <c r="M376" s="80"/>
      <c r="N376" s="80"/>
      <c r="O376" s="80"/>
      <c r="Q376" s="80"/>
      <c r="R376" s="79"/>
    </row>
    <row r="377" spans="13:18" x14ac:dyDescent="0.4">
      <c r="M377" s="80"/>
      <c r="N377" s="80"/>
      <c r="O377" s="80"/>
      <c r="Q377" s="80"/>
      <c r="R377" s="79"/>
    </row>
    <row r="378" spans="13:18" x14ac:dyDescent="0.4">
      <c r="M378" s="80"/>
      <c r="N378" s="80"/>
      <c r="O378" s="80"/>
      <c r="Q378" s="80"/>
      <c r="R378" s="79"/>
    </row>
    <row r="379" spans="13:18" x14ac:dyDescent="0.4">
      <c r="M379" s="80"/>
      <c r="N379" s="80"/>
      <c r="O379" s="80"/>
      <c r="Q379" s="80"/>
      <c r="R379" s="79"/>
    </row>
    <row r="380" spans="13:18" x14ac:dyDescent="0.4">
      <c r="M380" s="80"/>
      <c r="N380" s="80"/>
      <c r="O380" s="80"/>
      <c r="Q380" s="80"/>
      <c r="R380" s="79"/>
    </row>
    <row r="381" spans="13:18" x14ac:dyDescent="0.4">
      <c r="M381" s="80"/>
      <c r="N381" s="80"/>
      <c r="O381" s="80"/>
      <c r="Q381" s="80"/>
      <c r="R381" s="79"/>
    </row>
    <row r="382" spans="13:18" x14ac:dyDescent="0.4">
      <c r="M382" s="80"/>
      <c r="N382" s="80"/>
      <c r="O382" s="80"/>
      <c r="Q382" s="80"/>
      <c r="R382" s="79"/>
    </row>
    <row r="383" spans="13:18" x14ac:dyDescent="0.4">
      <c r="M383" s="80"/>
      <c r="N383" s="80"/>
      <c r="O383" s="80"/>
      <c r="Q383" s="80"/>
      <c r="R383" s="79"/>
    </row>
    <row r="384" spans="13:18" x14ac:dyDescent="0.4">
      <c r="M384" s="80"/>
      <c r="N384" s="80"/>
      <c r="O384" s="80"/>
      <c r="Q384" s="80"/>
      <c r="R384" s="79"/>
    </row>
    <row r="385" spans="13:18" x14ac:dyDescent="0.4">
      <c r="M385" s="80"/>
      <c r="N385" s="80"/>
      <c r="O385" s="80"/>
      <c r="Q385" s="80"/>
      <c r="R385" s="79"/>
    </row>
    <row r="386" spans="13:18" x14ac:dyDescent="0.4">
      <c r="M386" s="80"/>
      <c r="N386" s="80"/>
      <c r="O386" s="80"/>
      <c r="Q386" s="80"/>
      <c r="R386" s="79"/>
    </row>
    <row r="387" spans="13:18" x14ac:dyDescent="0.4">
      <c r="M387" s="80"/>
      <c r="N387" s="80"/>
      <c r="O387" s="80"/>
      <c r="Q387" s="80"/>
      <c r="R387" s="79"/>
    </row>
    <row r="388" spans="13:18" x14ac:dyDescent="0.4">
      <c r="M388" s="80"/>
      <c r="N388" s="80"/>
      <c r="O388" s="80"/>
      <c r="Q388" s="80"/>
      <c r="R388" s="79"/>
    </row>
    <row r="389" spans="13:18" x14ac:dyDescent="0.4">
      <c r="M389" s="80"/>
      <c r="N389" s="80"/>
      <c r="O389" s="80"/>
      <c r="Q389" s="80"/>
      <c r="R389" s="79"/>
    </row>
    <row r="390" spans="13:18" x14ac:dyDescent="0.4">
      <c r="M390" s="80"/>
      <c r="N390" s="80"/>
      <c r="O390" s="80"/>
      <c r="Q390" s="80"/>
      <c r="R390" s="79"/>
    </row>
    <row r="391" spans="13:18" x14ac:dyDescent="0.4">
      <c r="M391" s="80"/>
      <c r="N391" s="80"/>
      <c r="O391" s="80"/>
      <c r="Q391" s="80"/>
      <c r="R391" s="79"/>
    </row>
    <row r="392" spans="13:18" x14ac:dyDescent="0.4">
      <c r="M392" s="80"/>
      <c r="N392" s="80"/>
      <c r="O392" s="80"/>
      <c r="Q392" s="80"/>
      <c r="R392" s="79"/>
    </row>
    <row r="393" spans="13:18" x14ac:dyDescent="0.4">
      <c r="M393" s="80"/>
      <c r="N393" s="80"/>
      <c r="O393" s="80"/>
      <c r="Q393" s="80"/>
      <c r="R393" s="79"/>
    </row>
    <row r="394" spans="13:18" x14ac:dyDescent="0.4">
      <c r="M394" s="80"/>
      <c r="N394" s="80"/>
      <c r="O394" s="80"/>
      <c r="Q394" s="80"/>
      <c r="R394" s="79"/>
    </row>
    <row r="395" spans="13:18" x14ac:dyDescent="0.4">
      <c r="M395" s="80"/>
      <c r="N395" s="80"/>
      <c r="O395" s="80"/>
      <c r="Q395" s="80"/>
      <c r="R395" s="79"/>
    </row>
    <row r="396" spans="13:18" x14ac:dyDescent="0.4">
      <c r="M396" s="80"/>
      <c r="N396" s="80"/>
      <c r="O396" s="80"/>
      <c r="Q396" s="80"/>
      <c r="R396" s="79"/>
    </row>
    <row r="397" spans="13:18" x14ac:dyDescent="0.4">
      <c r="M397" s="80"/>
      <c r="N397" s="80"/>
      <c r="O397" s="80"/>
      <c r="Q397" s="80"/>
      <c r="R397" s="79"/>
    </row>
    <row r="398" spans="13:18" x14ac:dyDescent="0.4">
      <c r="M398" s="80"/>
      <c r="N398" s="80"/>
      <c r="O398" s="80"/>
      <c r="Q398" s="80"/>
      <c r="R398" s="79"/>
    </row>
    <row r="399" spans="13:18" x14ac:dyDescent="0.4">
      <c r="M399" s="80"/>
      <c r="N399" s="80"/>
      <c r="O399" s="80"/>
      <c r="Q399" s="80"/>
      <c r="R399" s="79"/>
    </row>
    <row r="400" spans="13:18" x14ac:dyDescent="0.4">
      <c r="M400" s="80"/>
      <c r="N400" s="80"/>
      <c r="O400" s="80"/>
      <c r="Q400" s="80"/>
      <c r="R400" s="79"/>
    </row>
    <row r="401" spans="13:18" x14ac:dyDescent="0.4">
      <c r="M401" s="80"/>
      <c r="N401" s="80"/>
      <c r="O401" s="80"/>
      <c r="Q401" s="80"/>
      <c r="R401" s="79"/>
    </row>
    <row r="402" spans="13:18" x14ac:dyDescent="0.4">
      <c r="M402" s="80"/>
      <c r="N402" s="80"/>
      <c r="O402" s="80"/>
      <c r="Q402" s="80"/>
      <c r="R402" s="79"/>
    </row>
    <row r="403" spans="13:18" x14ac:dyDescent="0.4">
      <c r="M403" s="80"/>
      <c r="N403" s="80"/>
      <c r="O403" s="80"/>
      <c r="Q403" s="80"/>
      <c r="R403" s="79"/>
    </row>
    <row r="404" spans="13:18" x14ac:dyDescent="0.4">
      <c r="M404" s="80"/>
      <c r="N404" s="80"/>
      <c r="O404" s="80"/>
      <c r="Q404" s="80"/>
      <c r="R404" s="79"/>
    </row>
    <row r="405" spans="13:18" x14ac:dyDescent="0.4">
      <c r="M405" s="80"/>
      <c r="N405" s="80"/>
      <c r="O405" s="80"/>
      <c r="Q405" s="80"/>
      <c r="R405" s="79"/>
    </row>
    <row r="406" spans="13:18" x14ac:dyDescent="0.4">
      <c r="M406" s="80"/>
      <c r="N406" s="80"/>
      <c r="O406" s="80"/>
      <c r="Q406" s="80"/>
      <c r="R406" s="79"/>
    </row>
    <row r="407" spans="13:18" x14ac:dyDescent="0.4">
      <c r="M407" s="80"/>
      <c r="N407" s="80"/>
      <c r="O407" s="80"/>
      <c r="Q407" s="80"/>
      <c r="R407" s="79"/>
    </row>
    <row r="408" spans="13:18" x14ac:dyDescent="0.4">
      <c r="M408" s="80"/>
      <c r="N408" s="80"/>
      <c r="O408" s="80"/>
      <c r="Q408" s="80"/>
      <c r="R408" s="79"/>
    </row>
    <row r="409" spans="13:18" x14ac:dyDescent="0.4">
      <c r="M409" s="80"/>
      <c r="N409" s="80"/>
      <c r="O409" s="80"/>
      <c r="Q409" s="80"/>
      <c r="R409" s="79"/>
    </row>
    <row r="410" spans="13:18" x14ac:dyDescent="0.4">
      <c r="M410" s="80"/>
      <c r="N410" s="80"/>
      <c r="O410" s="80"/>
      <c r="Q410" s="80"/>
      <c r="R410" s="79"/>
    </row>
    <row r="411" spans="13:18" x14ac:dyDescent="0.4">
      <c r="M411" s="80"/>
      <c r="N411" s="80"/>
      <c r="O411" s="80"/>
      <c r="Q411" s="80"/>
      <c r="R411" s="79"/>
    </row>
    <row r="412" spans="13:18" x14ac:dyDescent="0.4">
      <c r="M412" s="80"/>
      <c r="N412" s="80"/>
      <c r="O412" s="80"/>
      <c r="Q412" s="80"/>
      <c r="R412" s="79"/>
    </row>
    <row r="413" spans="13:18" x14ac:dyDescent="0.4">
      <c r="M413" s="80"/>
      <c r="N413" s="80"/>
      <c r="O413" s="80"/>
      <c r="Q413" s="80"/>
      <c r="R413" s="79"/>
    </row>
    <row r="414" spans="13:18" x14ac:dyDescent="0.4">
      <c r="M414" s="80"/>
      <c r="N414" s="80"/>
      <c r="O414" s="80"/>
      <c r="Q414" s="80"/>
      <c r="R414" s="79"/>
    </row>
    <row r="415" spans="13:18" x14ac:dyDescent="0.4">
      <c r="M415" s="80"/>
      <c r="N415" s="80"/>
      <c r="O415" s="80"/>
      <c r="Q415" s="80"/>
      <c r="R415" s="79"/>
    </row>
    <row r="416" spans="13:18" x14ac:dyDescent="0.4">
      <c r="M416" s="80"/>
      <c r="N416" s="80"/>
      <c r="O416" s="80"/>
      <c r="Q416" s="80"/>
      <c r="R416" s="79"/>
    </row>
    <row r="417" spans="13:18" x14ac:dyDescent="0.4">
      <c r="M417" s="80"/>
      <c r="N417" s="80"/>
      <c r="O417" s="80"/>
      <c r="Q417" s="80"/>
      <c r="R417" s="79"/>
    </row>
    <row r="418" spans="13:18" x14ac:dyDescent="0.4">
      <c r="M418" s="80"/>
      <c r="N418" s="80"/>
      <c r="O418" s="80"/>
      <c r="Q418" s="80"/>
      <c r="R418" s="79"/>
    </row>
    <row r="419" spans="13:18" x14ac:dyDescent="0.4">
      <c r="M419" s="80"/>
      <c r="N419" s="80"/>
      <c r="O419" s="80"/>
      <c r="Q419" s="80"/>
      <c r="R419" s="79"/>
    </row>
    <row r="420" spans="13:18" x14ac:dyDescent="0.4">
      <c r="M420" s="80"/>
      <c r="N420" s="80"/>
      <c r="O420" s="80"/>
      <c r="Q420" s="80"/>
      <c r="R420" s="79"/>
    </row>
    <row r="421" spans="13:18" x14ac:dyDescent="0.4">
      <c r="M421" s="80"/>
      <c r="N421" s="80"/>
      <c r="O421" s="80"/>
      <c r="Q421" s="80"/>
      <c r="R421" s="79"/>
    </row>
    <row r="422" spans="13:18" x14ac:dyDescent="0.4">
      <c r="M422" s="80"/>
      <c r="N422" s="80"/>
      <c r="O422" s="80"/>
      <c r="Q422" s="80"/>
      <c r="R422" s="79"/>
    </row>
    <row r="423" spans="13:18" x14ac:dyDescent="0.4">
      <c r="M423" s="80"/>
      <c r="N423" s="80"/>
      <c r="O423" s="80"/>
      <c r="Q423" s="80"/>
      <c r="R423" s="79"/>
    </row>
    <row r="424" spans="13:18" x14ac:dyDescent="0.4">
      <c r="M424" s="80"/>
      <c r="N424" s="80"/>
      <c r="O424" s="80"/>
      <c r="Q424" s="80"/>
      <c r="R424" s="79"/>
    </row>
    <row r="425" spans="13:18" x14ac:dyDescent="0.4">
      <c r="M425" s="80"/>
      <c r="N425" s="80"/>
      <c r="O425" s="80"/>
      <c r="Q425" s="80"/>
      <c r="R425" s="79"/>
    </row>
    <row r="426" spans="13:18" x14ac:dyDescent="0.4">
      <c r="M426" s="80"/>
      <c r="N426" s="80"/>
      <c r="O426" s="80"/>
      <c r="Q426" s="80"/>
      <c r="R426" s="79"/>
    </row>
    <row r="427" spans="13:18" x14ac:dyDescent="0.4">
      <c r="M427" s="80"/>
      <c r="N427" s="80"/>
      <c r="O427" s="80"/>
      <c r="Q427" s="80"/>
      <c r="R427" s="79"/>
    </row>
    <row r="428" spans="13:18" x14ac:dyDescent="0.4">
      <c r="M428" s="80"/>
      <c r="N428" s="80"/>
      <c r="O428" s="80"/>
      <c r="Q428" s="80"/>
      <c r="R428" s="79"/>
    </row>
    <row r="429" spans="13:18" x14ac:dyDescent="0.4">
      <c r="M429" s="80"/>
      <c r="N429" s="80"/>
      <c r="O429" s="80"/>
      <c r="Q429" s="80"/>
      <c r="R429" s="79"/>
    </row>
    <row r="430" spans="13:18" x14ac:dyDescent="0.4">
      <c r="M430" s="80"/>
      <c r="N430" s="80"/>
      <c r="O430" s="80"/>
      <c r="Q430" s="80"/>
      <c r="R430" s="79"/>
    </row>
    <row r="431" spans="13:18" x14ac:dyDescent="0.4">
      <c r="M431" s="80"/>
      <c r="N431" s="80"/>
      <c r="O431" s="80"/>
      <c r="Q431" s="80"/>
      <c r="R431" s="79"/>
    </row>
    <row r="432" spans="13:18" x14ac:dyDescent="0.4">
      <c r="M432" s="80"/>
      <c r="N432" s="80"/>
      <c r="O432" s="80"/>
      <c r="Q432" s="80"/>
      <c r="R432" s="79"/>
    </row>
    <row r="433" spans="13:18" x14ac:dyDescent="0.4">
      <c r="M433" s="80"/>
      <c r="N433" s="80"/>
      <c r="O433" s="80"/>
      <c r="Q433" s="80"/>
      <c r="R433" s="79"/>
    </row>
    <row r="434" spans="13:18" x14ac:dyDescent="0.4">
      <c r="M434" s="80"/>
      <c r="N434" s="80"/>
      <c r="O434" s="80"/>
      <c r="Q434" s="80"/>
      <c r="R434" s="79"/>
    </row>
    <row r="435" spans="13:18" x14ac:dyDescent="0.4">
      <c r="M435" s="80"/>
      <c r="N435" s="80"/>
      <c r="O435" s="80"/>
      <c r="Q435" s="80"/>
      <c r="R435" s="79"/>
    </row>
    <row r="436" spans="13:18" x14ac:dyDescent="0.4">
      <c r="M436" s="80"/>
      <c r="N436" s="80"/>
      <c r="O436" s="80"/>
      <c r="Q436" s="80"/>
      <c r="R436" s="79"/>
    </row>
    <row r="437" spans="13:18" x14ac:dyDescent="0.4">
      <c r="M437" s="80"/>
      <c r="N437" s="80"/>
      <c r="O437" s="80"/>
      <c r="Q437" s="80"/>
      <c r="R437" s="79"/>
    </row>
    <row r="438" spans="13:18" x14ac:dyDescent="0.4">
      <c r="M438" s="80"/>
      <c r="N438" s="80"/>
      <c r="O438" s="80"/>
      <c r="Q438" s="80"/>
      <c r="R438" s="79"/>
    </row>
    <row r="439" spans="13:18" x14ac:dyDescent="0.4">
      <c r="M439" s="80"/>
      <c r="N439" s="80"/>
      <c r="O439" s="80"/>
      <c r="Q439" s="80"/>
      <c r="R439" s="79"/>
    </row>
    <row r="440" spans="13:18" x14ac:dyDescent="0.4">
      <c r="M440" s="80"/>
      <c r="N440" s="80"/>
      <c r="O440" s="80"/>
      <c r="Q440" s="80"/>
      <c r="R440" s="79"/>
    </row>
    <row r="441" spans="13:18" x14ac:dyDescent="0.4">
      <c r="M441" s="80"/>
      <c r="N441" s="80"/>
      <c r="O441" s="80"/>
      <c r="Q441" s="80"/>
      <c r="R441" s="79"/>
    </row>
    <row r="442" spans="13:18" x14ac:dyDescent="0.4">
      <c r="M442" s="80"/>
      <c r="N442" s="80"/>
      <c r="O442" s="80"/>
      <c r="Q442" s="80"/>
      <c r="R442" s="79"/>
    </row>
    <row r="443" spans="13:18" x14ac:dyDescent="0.4">
      <c r="M443" s="80"/>
      <c r="N443" s="80"/>
      <c r="O443" s="80"/>
      <c r="Q443" s="80"/>
      <c r="R443" s="79"/>
    </row>
    <row r="444" spans="13:18" x14ac:dyDescent="0.4">
      <c r="M444" s="80"/>
      <c r="N444" s="80"/>
      <c r="O444" s="80"/>
      <c r="Q444" s="80"/>
      <c r="R444" s="79"/>
    </row>
    <row r="445" spans="13:18" x14ac:dyDescent="0.4">
      <c r="M445" s="80"/>
      <c r="N445" s="80"/>
      <c r="O445" s="80"/>
      <c r="Q445" s="80"/>
      <c r="R445" s="79"/>
    </row>
    <row r="446" spans="13:18" x14ac:dyDescent="0.4">
      <c r="M446" s="80"/>
      <c r="N446" s="80"/>
      <c r="O446" s="80"/>
      <c r="Q446" s="80"/>
      <c r="R446" s="79"/>
    </row>
    <row r="447" spans="13:18" x14ac:dyDescent="0.4">
      <c r="M447" s="80"/>
      <c r="N447" s="80"/>
      <c r="O447" s="80"/>
      <c r="Q447" s="80"/>
      <c r="R447" s="79"/>
    </row>
    <row r="448" spans="13:18" x14ac:dyDescent="0.4">
      <c r="M448" s="80"/>
      <c r="N448" s="80"/>
      <c r="O448" s="80"/>
      <c r="Q448" s="80"/>
      <c r="R448" s="79"/>
    </row>
    <row r="449" spans="13:18" x14ac:dyDescent="0.4">
      <c r="M449" s="80"/>
      <c r="N449" s="80"/>
      <c r="O449" s="80"/>
      <c r="Q449" s="80"/>
      <c r="R449" s="79"/>
    </row>
    <row r="450" spans="13:18" x14ac:dyDescent="0.4">
      <c r="M450" s="80"/>
      <c r="N450" s="80"/>
      <c r="O450" s="80"/>
      <c r="Q450" s="80"/>
      <c r="R450" s="79"/>
    </row>
    <row r="451" spans="13:18" x14ac:dyDescent="0.4">
      <c r="M451" s="80"/>
      <c r="N451" s="80"/>
      <c r="O451" s="80"/>
      <c r="Q451" s="80"/>
      <c r="R451" s="79"/>
    </row>
    <row r="452" spans="13:18" x14ac:dyDescent="0.4">
      <c r="M452" s="80"/>
      <c r="N452" s="80"/>
      <c r="O452" s="80"/>
      <c r="Q452" s="80"/>
      <c r="R452" s="79"/>
    </row>
    <row r="453" spans="13:18" x14ac:dyDescent="0.4">
      <c r="M453" s="80"/>
      <c r="N453" s="80"/>
      <c r="O453" s="80"/>
      <c r="Q453" s="80"/>
      <c r="R453" s="79"/>
    </row>
    <row r="454" spans="13:18" x14ac:dyDescent="0.4">
      <c r="M454" s="80"/>
      <c r="N454" s="80"/>
      <c r="O454" s="80"/>
      <c r="Q454" s="80"/>
      <c r="R454" s="79"/>
    </row>
    <row r="455" spans="13:18" x14ac:dyDescent="0.4">
      <c r="M455" s="80"/>
      <c r="N455" s="80"/>
      <c r="O455" s="80"/>
      <c r="Q455" s="80"/>
      <c r="R455" s="79"/>
    </row>
    <row r="456" spans="13:18" x14ac:dyDescent="0.4">
      <c r="M456" s="80"/>
      <c r="N456" s="80"/>
      <c r="O456" s="80"/>
      <c r="Q456" s="80"/>
      <c r="R456" s="79"/>
    </row>
    <row r="457" spans="13:18" x14ac:dyDescent="0.4">
      <c r="M457" s="80"/>
      <c r="N457" s="80"/>
      <c r="O457" s="80"/>
      <c r="Q457" s="80"/>
      <c r="R457" s="79"/>
    </row>
    <row r="458" spans="13:18" x14ac:dyDescent="0.4">
      <c r="M458" s="80"/>
      <c r="N458" s="80"/>
      <c r="O458" s="80"/>
      <c r="Q458" s="80"/>
      <c r="R458" s="79"/>
    </row>
    <row r="459" spans="13:18" x14ac:dyDescent="0.4">
      <c r="M459" s="80"/>
      <c r="N459" s="80"/>
      <c r="O459" s="80"/>
      <c r="Q459" s="80"/>
      <c r="R459" s="79"/>
    </row>
    <row r="460" spans="13:18" x14ac:dyDescent="0.4">
      <c r="M460" s="80"/>
      <c r="N460" s="80"/>
      <c r="O460" s="80"/>
      <c r="Q460" s="80"/>
      <c r="R460" s="79"/>
    </row>
    <row r="461" spans="13:18" x14ac:dyDescent="0.4">
      <c r="M461" s="80"/>
      <c r="N461" s="80"/>
      <c r="O461" s="80"/>
      <c r="Q461" s="80"/>
      <c r="R461" s="79"/>
    </row>
    <row r="462" spans="13:18" x14ac:dyDescent="0.4">
      <c r="M462" s="80"/>
      <c r="N462" s="80"/>
      <c r="O462" s="80"/>
      <c r="Q462" s="80"/>
      <c r="R462" s="79"/>
    </row>
    <row r="463" spans="13:18" x14ac:dyDescent="0.4">
      <c r="M463" s="80"/>
      <c r="N463" s="80"/>
      <c r="O463" s="80"/>
      <c r="Q463" s="80"/>
      <c r="R463" s="79"/>
    </row>
    <row r="464" spans="13:18" x14ac:dyDescent="0.4">
      <c r="M464" s="80"/>
      <c r="N464" s="80"/>
      <c r="O464" s="80"/>
      <c r="Q464" s="80"/>
      <c r="R464" s="79"/>
    </row>
    <row r="465" spans="13:18" x14ac:dyDescent="0.4">
      <c r="M465" s="80"/>
      <c r="N465" s="80"/>
      <c r="O465" s="80"/>
      <c r="Q465" s="80"/>
      <c r="R465" s="79"/>
    </row>
    <row r="466" spans="13:18" x14ac:dyDescent="0.4">
      <c r="M466" s="80"/>
      <c r="N466" s="80"/>
      <c r="O466" s="80"/>
      <c r="Q466" s="80"/>
      <c r="R466" s="79"/>
    </row>
    <row r="467" spans="13:18" x14ac:dyDescent="0.4">
      <c r="M467" s="80"/>
      <c r="N467" s="80"/>
      <c r="O467" s="80"/>
      <c r="Q467" s="80"/>
      <c r="R467" s="79"/>
    </row>
    <row r="468" spans="13:18" x14ac:dyDescent="0.4">
      <c r="M468" s="80"/>
      <c r="N468" s="80"/>
      <c r="O468" s="80"/>
      <c r="Q468" s="80"/>
      <c r="R468" s="79"/>
    </row>
    <row r="469" spans="13:18" x14ac:dyDescent="0.4">
      <c r="M469" s="80"/>
      <c r="N469" s="80"/>
      <c r="O469" s="80"/>
      <c r="Q469" s="80"/>
      <c r="R469" s="79"/>
    </row>
    <row r="470" spans="13:18" x14ac:dyDescent="0.4">
      <c r="M470" s="80"/>
      <c r="N470" s="80"/>
      <c r="O470" s="80"/>
      <c r="Q470" s="80"/>
      <c r="R470" s="79"/>
    </row>
    <row r="471" spans="13:18" x14ac:dyDescent="0.4">
      <c r="M471" s="80"/>
      <c r="N471" s="80"/>
      <c r="O471" s="80"/>
      <c r="Q471" s="80"/>
      <c r="R471" s="79"/>
    </row>
    <row r="472" spans="13:18" x14ac:dyDescent="0.4">
      <c r="M472" s="80"/>
      <c r="N472" s="80"/>
      <c r="O472" s="80"/>
      <c r="Q472" s="80"/>
      <c r="R472" s="79"/>
    </row>
    <row r="473" spans="13:18" x14ac:dyDescent="0.4">
      <c r="M473" s="80"/>
      <c r="N473" s="80"/>
      <c r="O473" s="80"/>
      <c r="Q473" s="80"/>
      <c r="R473" s="79"/>
    </row>
    <row r="474" spans="13:18" x14ac:dyDescent="0.4">
      <c r="M474" s="80"/>
      <c r="N474" s="80"/>
      <c r="O474" s="80"/>
      <c r="Q474" s="80"/>
      <c r="R474" s="79"/>
    </row>
    <row r="475" spans="13:18" x14ac:dyDescent="0.4">
      <c r="M475" s="80"/>
      <c r="N475" s="80"/>
      <c r="O475" s="80"/>
      <c r="Q475" s="80"/>
      <c r="R475" s="79"/>
    </row>
    <row r="476" spans="13:18" x14ac:dyDescent="0.4">
      <c r="M476" s="80"/>
      <c r="N476" s="80"/>
      <c r="O476" s="80"/>
      <c r="Q476" s="80"/>
      <c r="R476" s="79"/>
    </row>
    <row r="477" spans="13:18" x14ac:dyDescent="0.4">
      <c r="M477" s="80"/>
      <c r="N477" s="80"/>
      <c r="O477" s="80"/>
      <c r="Q477" s="80"/>
      <c r="R477" s="79"/>
    </row>
    <row r="478" spans="13:18" x14ac:dyDescent="0.4">
      <c r="M478" s="80"/>
      <c r="N478" s="80"/>
      <c r="O478" s="80"/>
      <c r="Q478" s="80"/>
      <c r="R478" s="79"/>
    </row>
    <row r="479" spans="13:18" x14ac:dyDescent="0.4">
      <c r="M479" s="80"/>
      <c r="N479" s="80"/>
      <c r="O479" s="80"/>
      <c r="Q479" s="80"/>
      <c r="R479" s="79"/>
    </row>
    <row r="480" spans="13:18" x14ac:dyDescent="0.4">
      <c r="M480" s="80"/>
      <c r="N480" s="80"/>
      <c r="O480" s="80"/>
      <c r="Q480" s="80"/>
      <c r="R480" s="79"/>
    </row>
    <row r="481" spans="13:18" x14ac:dyDescent="0.4">
      <c r="M481" s="80"/>
      <c r="N481" s="80"/>
      <c r="O481" s="80"/>
      <c r="Q481" s="80"/>
      <c r="R481" s="79"/>
    </row>
    <row r="482" spans="13:18" x14ac:dyDescent="0.4">
      <c r="M482" s="80"/>
      <c r="N482" s="80"/>
      <c r="O482" s="80"/>
      <c r="Q482" s="80"/>
      <c r="R482" s="79"/>
    </row>
    <row r="483" spans="13:18" x14ac:dyDescent="0.4">
      <c r="M483" s="80"/>
      <c r="N483" s="80"/>
      <c r="O483" s="80"/>
      <c r="Q483" s="80"/>
      <c r="R483" s="79"/>
    </row>
    <row r="484" spans="13:18" x14ac:dyDescent="0.4">
      <c r="M484" s="80"/>
      <c r="N484" s="80"/>
      <c r="O484" s="80"/>
      <c r="Q484" s="80"/>
      <c r="R484" s="79"/>
    </row>
    <row r="485" spans="13:18" x14ac:dyDescent="0.4">
      <c r="M485" s="80"/>
      <c r="N485" s="80"/>
      <c r="O485" s="80"/>
      <c r="Q485" s="80"/>
      <c r="R485" s="79"/>
    </row>
    <row r="486" spans="13:18" x14ac:dyDescent="0.4">
      <c r="M486" s="80"/>
      <c r="N486" s="80"/>
      <c r="O486" s="80"/>
      <c r="Q486" s="80"/>
      <c r="R486" s="79"/>
    </row>
    <row r="487" spans="13:18" x14ac:dyDescent="0.4">
      <c r="M487" s="80"/>
      <c r="N487" s="80"/>
      <c r="O487" s="80"/>
      <c r="Q487" s="80"/>
      <c r="R487" s="79"/>
    </row>
    <row r="488" spans="13:18" x14ac:dyDescent="0.4">
      <c r="M488" s="80"/>
      <c r="N488" s="80"/>
      <c r="O488" s="80"/>
      <c r="Q488" s="80"/>
      <c r="R488" s="79"/>
    </row>
    <row r="489" spans="13:18" x14ac:dyDescent="0.4">
      <c r="M489" s="80"/>
      <c r="N489" s="80"/>
      <c r="O489" s="80"/>
      <c r="Q489" s="80"/>
      <c r="R489" s="79"/>
    </row>
    <row r="490" spans="13:18" x14ac:dyDescent="0.4">
      <c r="M490" s="80"/>
      <c r="N490" s="80"/>
      <c r="O490" s="80"/>
      <c r="Q490" s="80"/>
      <c r="R490" s="79"/>
    </row>
    <row r="491" spans="13:18" x14ac:dyDescent="0.4">
      <c r="M491" s="80"/>
      <c r="N491" s="80"/>
      <c r="O491" s="80"/>
      <c r="Q491" s="80"/>
      <c r="R491" s="79"/>
    </row>
    <row r="492" spans="13:18" x14ac:dyDescent="0.4">
      <c r="M492" s="80"/>
      <c r="N492" s="80"/>
      <c r="O492" s="80"/>
      <c r="Q492" s="80"/>
      <c r="R492" s="79"/>
    </row>
    <row r="493" spans="13:18" x14ac:dyDescent="0.4">
      <c r="M493" s="80"/>
      <c r="N493" s="80"/>
      <c r="O493" s="80"/>
      <c r="Q493" s="80"/>
      <c r="R493" s="79"/>
    </row>
    <row r="494" spans="13:18" x14ac:dyDescent="0.4">
      <c r="M494" s="80"/>
      <c r="N494" s="80"/>
      <c r="O494" s="80"/>
      <c r="Q494" s="80"/>
      <c r="R494" s="79"/>
    </row>
    <row r="495" spans="13:18" x14ac:dyDescent="0.4">
      <c r="M495" s="80"/>
      <c r="N495" s="80"/>
      <c r="O495" s="80"/>
      <c r="Q495" s="80"/>
      <c r="R495" s="79"/>
    </row>
    <row r="496" spans="13:18" x14ac:dyDescent="0.4">
      <c r="M496" s="80"/>
      <c r="N496" s="80"/>
      <c r="O496" s="80"/>
      <c r="Q496" s="80"/>
      <c r="R496" s="79"/>
    </row>
    <row r="497" spans="13:18" x14ac:dyDescent="0.4">
      <c r="M497" s="80"/>
      <c r="N497" s="80"/>
      <c r="O497" s="80"/>
      <c r="Q497" s="80"/>
      <c r="R497" s="79"/>
    </row>
    <row r="498" spans="13:18" x14ac:dyDescent="0.4">
      <c r="M498" s="80"/>
      <c r="N498" s="80"/>
      <c r="O498" s="80"/>
      <c r="Q498" s="80"/>
      <c r="R498" s="79"/>
    </row>
    <row r="499" spans="13:18" x14ac:dyDescent="0.4">
      <c r="M499" s="80"/>
      <c r="N499" s="80"/>
      <c r="O499" s="80"/>
      <c r="Q499" s="80"/>
      <c r="R499" s="79"/>
    </row>
    <row r="500" spans="13:18" x14ac:dyDescent="0.4">
      <c r="M500" s="80"/>
      <c r="N500" s="80"/>
      <c r="O500" s="80"/>
      <c r="Q500" s="80"/>
      <c r="R500" s="79"/>
    </row>
    <row r="501" spans="13:18" x14ac:dyDescent="0.4">
      <c r="M501" s="80"/>
      <c r="N501" s="80"/>
      <c r="O501" s="80"/>
      <c r="Q501" s="80"/>
      <c r="R501" s="79"/>
    </row>
    <row r="502" spans="13:18" x14ac:dyDescent="0.4">
      <c r="M502" s="80"/>
      <c r="N502" s="80"/>
      <c r="O502" s="80"/>
      <c r="Q502" s="80"/>
      <c r="R502" s="79"/>
    </row>
    <row r="503" spans="13:18" x14ac:dyDescent="0.4">
      <c r="M503" s="80"/>
      <c r="N503" s="80"/>
      <c r="O503" s="80"/>
      <c r="Q503" s="80"/>
      <c r="R503" s="79"/>
    </row>
    <row r="504" spans="13:18" x14ac:dyDescent="0.4">
      <c r="M504" s="80"/>
      <c r="N504" s="80"/>
      <c r="O504" s="80"/>
      <c r="Q504" s="80"/>
      <c r="R504" s="79"/>
    </row>
    <row r="505" spans="13:18" x14ac:dyDescent="0.4">
      <c r="M505" s="80"/>
      <c r="N505" s="80"/>
      <c r="O505" s="80"/>
      <c r="Q505" s="80"/>
      <c r="R505" s="79"/>
    </row>
    <row r="506" spans="13:18" x14ac:dyDescent="0.4">
      <c r="M506" s="80"/>
      <c r="N506" s="80"/>
      <c r="O506" s="80"/>
      <c r="Q506" s="80"/>
      <c r="R506" s="79"/>
    </row>
    <row r="507" spans="13:18" x14ac:dyDescent="0.4">
      <c r="M507" s="80"/>
      <c r="N507" s="80"/>
      <c r="O507" s="80"/>
      <c r="Q507" s="80"/>
      <c r="R507" s="79"/>
    </row>
    <row r="508" spans="13:18" x14ac:dyDescent="0.4">
      <c r="M508" s="80"/>
      <c r="N508" s="80"/>
      <c r="O508" s="80"/>
      <c r="Q508" s="80"/>
      <c r="R508" s="79"/>
    </row>
    <row r="509" spans="13:18" x14ac:dyDescent="0.4">
      <c r="M509" s="80"/>
      <c r="N509" s="80"/>
      <c r="O509" s="80"/>
      <c r="Q509" s="80"/>
      <c r="R509" s="79"/>
    </row>
    <row r="510" spans="13:18" x14ac:dyDescent="0.4">
      <c r="M510" s="80"/>
      <c r="N510" s="80"/>
      <c r="O510" s="80"/>
      <c r="Q510" s="80"/>
      <c r="R510" s="79"/>
    </row>
    <row r="511" spans="13:18" x14ac:dyDescent="0.4">
      <c r="M511" s="80"/>
      <c r="N511" s="80"/>
      <c r="O511" s="80"/>
      <c r="Q511" s="80"/>
      <c r="R511" s="79"/>
    </row>
    <row r="512" spans="13:18" x14ac:dyDescent="0.4">
      <c r="M512" s="80"/>
      <c r="N512" s="80"/>
      <c r="O512" s="80"/>
      <c r="Q512" s="80"/>
      <c r="R512" s="79"/>
    </row>
    <row r="513" spans="13:18" x14ac:dyDescent="0.4">
      <c r="M513" s="80"/>
      <c r="N513" s="80"/>
      <c r="O513" s="80"/>
      <c r="Q513" s="80"/>
      <c r="R513" s="79"/>
    </row>
    <row r="514" spans="13:18" x14ac:dyDescent="0.4">
      <c r="M514" s="80"/>
      <c r="N514" s="80"/>
      <c r="O514" s="80"/>
      <c r="Q514" s="80"/>
      <c r="R514" s="79"/>
    </row>
    <row r="515" spans="13:18" x14ac:dyDescent="0.4">
      <c r="M515" s="80"/>
      <c r="N515" s="80"/>
      <c r="O515" s="80"/>
      <c r="Q515" s="80"/>
      <c r="R515" s="79"/>
    </row>
    <row r="516" spans="13:18" x14ac:dyDescent="0.4">
      <c r="M516" s="80"/>
      <c r="N516" s="80"/>
      <c r="O516" s="80"/>
      <c r="Q516" s="80"/>
      <c r="R516" s="79"/>
    </row>
    <row r="517" spans="13:18" x14ac:dyDescent="0.4">
      <c r="M517" s="80"/>
      <c r="N517" s="80"/>
      <c r="O517" s="80"/>
      <c r="Q517" s="80"/>
      <c r="R517" s="79"/>
    </row>
    <row r="518" spans="13:18" x14ac:dyDescent="0.4">
      <c r="M518" s="80"/>
      <c r="N518" s="80"/>
      <c r="O518" s="80"/>
      <c r="Q518" s="80"/>
      <c r="R518" s="79"/>
    </row>
    <row r="519" spans="13:18" x14ac:dyDescent="0.4">
      <c r="M519" s="80"/>
      <c r="N519" s="80"/>
      <c r="O519" s="80"/>
      <c r="Q519" s="80"/>
      <c r="R519" s="79"/>
    </row>
    <row r="520" spans="13:18" x14ac:dyDescent="0.4">
      <c r="M520" s="80"/>
      <c r="N520" s="80"/>
      <c r="O520" s="80"/>
      <c r="Q520" s="80"/>
      <c r="R520" s="79"/>
    </row>
    <row r="521" spans="13:18" x14ac:dyDescent="0.4">
      <c r="M521" s="80"/>
      <c r="N521" s="80"/>
      <c r="O521" s="80"/>
      <c r="Q521" s="80"/>
      <c r="R521" s="79"/>
    </row>
    <row r="522" spans="13:18" x14ac:dyDescent="0.4">
      <c r="M522" s="80"/>
      <c r="N522" s="80"/>
      <c r="O522" s="80"/>
      <c r="Q522" s="80"/>
      <c r="R522" s="79"/>
    </row>
    <row r="523" spans="13:18" x14ac:dyDescent="0.4">
      <c r="M523" s="80"/>
      <c r="N523" s="80"/>
      <c r="O523" s="80"/>
      <c r="Q523" s="80"/>
      <c r="R523" s="79"/>
    </row>
    <row r="524" spans="13:18" x14ac:dyDescent="0.4">
      <c r="M524" s="80"/>
      <c r="N524" s="80"/>
      <c r="O524" s="80"/>
      <c r="Q524" s="80"/>
      <c r="R524" s="79"/>
    </row>
    <row r="525" spans="13:18" x14ac:dyDescent="0.4">
      <c r="M525" s="80"/>
      <c r="N525" s="80"/>
      <c r="O525" s="80"/>
      <c r="Q525" s="80"/>
      <c r="R525" s="79"/>
    </row>
    <row r="526" spans="13:18" x14ac:dyDescent="0.4">
      <c r="M526" s="80"/>
      <c r="N526" s="80"/>
      <c r="O526" s="80"/>
      <c r="Q526" s="80"/>
      <c r="R526" s="79"/>
    </row>
    <row r="527" spans="13:18" x14ac:dyDescent="0.4">
      <c r="M527" s="80"/>
      <c r="N527" s="80"/>
      <c r="O527" s="80"/>
      <c r="Q527" s="80"/>
      <c r="R527" s="79"/>
    </row>
    <row r="528" spans="13:18" x14ac:dyDescent="0.4">
      <c r="M528" s="80"/>
      <c r="N528" s="80"/>
      <c r="O528" s="80"/>
      <c r="Q528" s="80"/>
      <c r="R528" s="79"/>
    </row>
    <row r="529" spans="13:18" x14ac:dyDescent="0.4">
      <c r="M529" s="80"/>
      <c r="N529" s="80"/>
      <c r="O529" s="80"/>
      <c r="Q529" s="80"/>
      <c r="R529" s="79"/>
    </row>
    <row r="530" spans="13:18" x14ac:dyDescent="0.4">
      <c r="M530" s="80"/>
      <c r="N530" s="80"/>
      <c r="O530" s="80"/>
      <c r="Q530" s="80"/>
      <c r="R530" s="79"/>
    </row>
    <row r="531" spans="13:18" x14ac:dyDescent="0.4">
      <c r="M531" s="80"/>
      <c r="N531" s="80"/>
      <c r="O531" s="80"/>
      <c r="Q531" s="80"/>
      <c r="R531" s="79"/>
    </row>
    <row r="532" spans="13:18" x14ac:dyDescent="0.4">
      <c r="M532" s="80"/>
      <c r="N532" s="80"/>
      <c r="O532" s="80"/>
      <c r="Q532" s="80"/>
      <c r="R532" s="79"/>
    </row>
    <row r="533" spans="13:18" x14ac:dyDescent="0.4">
      <c r="M533" s="80"/>
      <c r="N533" s="80"/>
      <c r="O533" s="80"/>
      <c r="Q533" s="80"/>
      <c r="R533" s="79"/>
    </row>
    <row r="534" spans="13:18" x14ac:dyDescent="0.4">
      <c r="M534" s="80"/>
      <c r="N534" s="80"/>
      <c r="O534" s="80"/>
      <c r="Q534" s="80"/>
      <c r="R534" s="79"/>
    </row>
    <row r="535" spans="13:18" x14ac:dyDescent="0.4">
      <c r="M535" s="80"/>
      <c r="N535" s="80"/>
      <c r="O535" s="80"/>
      <c r="Q535" s="80"/>
      <c r="R535" s="79"/>
    </row>
    <row r="536" spans="13:18" x14ac:dyDescent="0.4">
      <c r="M536" s="80"/>
      <c r="N536" s="80"/>
      <c r="O536" s="80"/>
      <c r="Q536" s="80"/>
      <c r="R536" s="79"/>
    </row>
    <row r="537" spans="13:18" x14ac:dyDescent="0.4">
      <c r="M537" s="80"/>
      <c r="N537" s="80"/>
      <c r="O537" s="80"/>
      <c r="Q537" s="80"/>
      <c r="R537" s="79"/>
    </row>
    <row r="538" spans="13:18" x14ac:dyDescent="0.4">
      <c r="M538" s="80"/>
      <c r="N538" s="80"/>
      <c r="O538" s="80"/>
      <c r="Q538" s="80"/>
      <c r="R538" s="79"/>
    </row>
    <row r="539" spans="13:18" x14ac:dyDescent="0.4">
      <c r="M539" s="80"/>
      <c r="N539" s="80"/>
      <c r="O539" s="80"/>
      <c r="Q539" s="80"/>
      <c r="R539" s="79"/>
    </row>
    <row r="540" spans="13:18" x14ac:dyDescent="0.4">
      <c r="M540" s="80"/>
      <c r="N540" s="80"/>
      <c r="O540" s="80"/>
      <c r="Q540" s="80"/>
      <c r="R540" s="79"/>
    </row>
    <row r="541" spans="13:18" x14ac:dyDescent="0.4">
      <c r="M541" s="80"/>
      <c r="N541" s="80"/>
      <c r="O541" s="80"/>
      <c r="Q541" s="80"/>
      <c r="R541" s="79"/>
    </row>
    <row r="542" spans="13:18" x14ac:dyDescent="0.4">
      <c r="M542" s="80"/>
      <c r="N542" s="80"/>
      <c r="O542" s="80"/>
      <c r="Q542" s="80"/>
      <c r="R542" s="79"/>
    </row>
    <row r="543" spans="13:18" x14ac:dyDescent="0.4">
      <c r="M543" s="80"/>
      <c r="N543" s="80"/>
      <c r="O543" s="80"/>
      <c r="Q543" s="80"/>
      <c r="R543" s="79"/>
    </row>
    <row r="544" spans="13:18" x14ac:dyDescent="0.4">
      <c r="M544" s="80"/>
      <c r="N544" s="80"/>
      <c r="O544" s="80"/>
      <c r="Q544" s="80"/>
      <c r="R544" s="79"/>
    </row>
    <row r="545" spans="13:18" x14ac:dyDescent="0.4">
      <c r="M545" s="80"/>
      <c r="N545" s="80"/>
      <c r="O545" s="80"/>
      <c r="Q545" s="80"/>
      <c r="R545" s="79"/>
    </row>
    <row r="546" spans="13:18" x14ac:dyDescent="0.4">
      <c r="M546" s="80"/>
      <c r="N546" s="80"/>
      <c r="O546" s="80"/>
      <c r="Q546" s="80"/>
      <c r="R546" s="79"/>
    </row>
    <row r="547" spans="13:18" x14ac:dyDescent="0.4">
      <c r="M547" s="80"/>
      <c r="N547" s="80"/>
      <c r="O547" s="80"/>
      <c r="Q547" s="80"/>
      <c r="R547" s="79"/>
    </row>
    <row r="548" spans="13:18" x14ac:dyDescent="0.4">
      <c r="M548" s="80"/>
      <c r="N548" s="80"/>
      <c r="O548" s="80"/>
      <c r="Q548" s="80"/>
      <c r="R548" s="79"/>
    </row>
    <row r="549" spans="13:18" x14ac:dyDescent="0.4">
      <c r="M549" s="80"/>
      <c r="N549" s="80"/>
      <c r="O549" s="80"/>
      <c r="Q549" s="80"/>
      <c r="R549" s="79"/>
    </row>
    <row r="550" spans="13:18" x14ac:dyDescent="0.4">
      <c r="M550" s="80"/>
      <c r="N550" s="80"/>
      <c r="O550" s="80"/>
      <c r="Q550" s="80"/>
      <c r="R550" s="79"/>
    </row>
    <row r="551" spans="13:18" x14ac:dyDescent="0.4">
      <c r="M551" s="80"/>
      <c r="N551" s="80"/>
      <c r="O551" s="80"/>
      <c r="Q551" s="80"/>
      <c r="R551" s="79"/>
    </row>
    <row r="552" spans="13:18" x14ac:dyDescent="0.4">
      <c r="M552" s="80"/>
      <c r="N552" s="80"/>
      <c r="O552" s="80"/>
      <c r="Q552" s="80"/>
      <c r="R552" s="79"/>
    </row>
    <row r="553" spans="13:18" x14ac:dyDescent="0.4">
      <c r="M553" s="80"/>
      <c r="N553" s="80"/>
      <c r="O553" s="80"/>
      <c r="Q553" s="80"/>
      <c r="R553" s="79"/>
    </row>
    <row r="554" spans="13:18" x14ac:dyDescent="0.4">
      <c r="M554" s="80"/>
      <c r="N554" s="80"/>
      <c r="O554" s="80"/>
      <c r="Q554" s="80"/>
      <c r="R554" s="79"/>
    </row>
    <row r="555" spans="13:18" x14ac:dyDescent="0.4">
      <c r="M555" s="80"/>
      <c r="N555" s="80"/>
      <c r="O555" s="80"/>
      <c r="Q555" s="80"/>
      <c r="R555" s="79"/>
    </row>
    <row r="556" spans="13:18" x14ac:dyDescent="0.4">
      <c r="M556" s="80"/>
      <c r="N556" s="80"/>
      <c r="O556" s="80"/>
      <c r="Q556" s="80"/>
      <c r="R556" s="79"/>
    </row>
    <row r="557" spans="13:18" x14ac:dyDescent="0.4">
      <c r="M557" s="80"/>
      <c r="N557" s="80"/>
      <c r="O557" s="80"/>
      <c r="Q557" s="80"/>
      <c r="R557" s="79"/>
    </row>
    <row r="558" spans="13:18" x14ac:dyDescent="0.4">
      <c r="M558" s="80"/>
      <c r="N558" s="80"/>
      <c r="O558" s="80"/>
      <c r="Q558" s="80"/>
      <c r="R558" s="79"/>
    </row>
    <row r="559" spans="13:18" x14ac:dyDescent="0.4">
      <c r="M559" s="80"/>
      <c r="N559" s="80"/>
      <c r="O559" s="80"/>
      <c r="Q559" s="80"/>
      <c r="R559" s="79"/>
    </row>
    <row r="560" spans="13:18" x14ac:dyDescent="0.4">
      <c r="M560" s="80"/>
      <c r="N560" s="80"/>
      <c r="O560" s="80"/>
      <c r="Q560" s="80"/>
      <c r="R560" s="79"/>
    </row>
    <row r="561" spans="13:18" x14ac:dyDescent="0.4">
      <c r="M561" s="80"/>
      <c r="N561" s="80"/>
      <c r="O561" s="80"/>
      <c r="Q561" s="80"/>
      <c r="R561" s="79"/>
    </row>
    <row r="562" spans="13:18" x14ac:dyDescent="0.4">
      <c r="M562" s="80"/>
      <c r="N562" s="80"/>
      <c r="O562" s="80"/>
      <c r="Q562" s="80"/>
      <c r="R562" s="79"/>
    </row>
    <row r="563" spans="13:18" x14ac:dyDescent="0.4">
      <c r="M563" s="80"/>
      <c r="N563" s="80"/>
      <c r="O563" s="80"/>
      <c r="Q563" s="80"/>
      <c r="R563" s="79"/>
    </row>
    <row r="564" spans="13:18" x14ac:dyDescent="0.4">
      <c r="M564" s="80"/>
      <c r="N564" s="80"/>
      <c r="O564" s="80"/>
      <c r="Q564" s="80"/>
      <c r="R564" s="79"/>
    </row>
    <row r="565" spans="13:18" x14ac:dyDescent="0.4">
      <c r="M565" s="80"/>
      <c r="N565" s="80"/>
      <c r="O565" s="80"/>
      <c r="Q565" s="80"/>
      <c r="R565" s="79"/>
    </row>
    <row r="566" spans="13:18" x14ac:dyDescent="0.4">
      <c r="M566" s="80"/>
      <c r="N566" s="80"/>
      <c r="O566" s="80"/>
      <c r="Q566" s="80"/>
      <c r="R566" s="79"/>
    </row>
    <row r="567" spans="13:18" x14ac:dyDescent="0.4">
      <c r="M567" s="80"/>
      <c r="N567" s="80"/>
      <c r="O567" s="80"/>
      <c r="Q567" s="80"/>
      <c r="R567" s="79"/>
    </row>
    <row r="568" spans="13:18" x14ac:dyDescent="0.4">
      <c r="M568" s="80"/>
      <c r="N568" s="80"/>
      <c r="O568" s="80"/>
      <c r="Q568" s="80"/>
      <c r="R568" s="79"/>
    </row>
    <row r="569" spans="13:18" x14ac:dyDescent="0.4">
      <c r="M569" s="80"/>
      <c r="N569" s="80"/>
      <c r="O569" s="80"/>
      <c r="Q569" s="80"/>
      <c r="R569" s="79"/>
    </row>
    <row r="570" spans="13:18" x14ac:dyDescent="0.4">
      <c r="M570" s="80"/>
      <c r="N570" s="80"/>
      <c r="O570" s="80"/>
      <c r="Q570" s="80"/>
      <c r="R570" s="79"/>
    </row>
    <row r="571" spans="13:18" x14ac:dyDescent="0.4">
      <c r="M571" s="80"/>
      <c r="N571" s="80"/>
      <c r="O571" s="80"/>
      <c r="Q571" s="80"/>
      <c r="R571" s="79"/>
    </row>
    <row r="572" spans="13:18" x14ac:dyDescent="0.4">
      <c r="M572" s="80"/>
      <c r="N572" s="80"/>
      <c r="O572" s="80"/>
      <c r="Q572" s="80"/>
      <c r="R572" s="79"/>
    </row>
    <row r="573" spans="13:18" x14ac:dyDescent="0.4">
      <c r="M573" s="80"/>
      <c r="N573" s="80"/>
      <c r="O573" s="80"/>
      <c r="Q573" s="80"/>
      <c r="R573" s="79"/>
    </row>
    <row r="574" spans="13:18" x14ac:dyDescent="0.4">
      <c r="M574" s="80"/>
      <c r="N574" s="80"/>
      <c r="O574" s="80"/>
      <c r="Q574" s="80"/>
      <c r="R574" s="79"/>
    </row>
    <row r="575" spans="13:18" x14ac:dyDescent="0.4">
      <c r="M575" s="80"/>
      <c r="N575" s="80"/>
      <c r="O575" s="80"/>
      <c r="Q575" s="80"/>
      <c r="R575" s="79"/>
    </row>
    <row r="576" spans="13:18" x14ac:dyDescent="0.4">
      <c r="M576" s="80"/>
      <c r="N576" s="80"/>
      <c r="O576" s="80"/>
      <c r="Q576" s="80"/>
      <c r="R576" s="79"/>
    </row>
    <row r="577" spans="13:18" x14ac:dyDescent="0.4">
      <c r="M577" s="80"/>
      <c r="N577" s="80"/>
      <c r="O577" s="80"/>
      <c r="Q577" s="80"/>
      <c r="R577" s="79"/>
    </row>
    <row r="578" spans="13:18" x14ac:dyDescent="0.4">
      <c r="M578" s="80"/>
      <c r="N578" s="80"/>
      <c r="O578" s="80"/>
      <c r="Q578" s="80"/>
      <c r="R578" s="79"/>
    </row>
    <row r="579" spans="13:18" x14ac:dyDescent="0.4">
      <c r="M579" s="80"/>
      <c r="N579" s="80"/>
      <c r="O579" s="80"/>
      <c r="Q579" s="80"/>
      <c r="R579" s="79"/>
    </row>
    <row r="580" spans="13:18" x14ac:dyDescent="0.4">
      <c r="M580" s="80"/>
      <c r="N580" s="80"/>
      <c r="O580" s="80"/>
      <c r="Q580" s="80"/>
      <c r="R580" s="79"/>
    </row>
    <row r="581" spans="13:18" x14ac:dyDescent="0.4">
      <c r="M581" s="80"/>
      <c r="N581" s="80"/>
      <c r="O581" s="80"/>
      <c r="Q581" s="80"/>
      <c r="R581" s="79"/>
    </row>
    <row r="582" spans="13:18" x14ac:dyDescent="0.4">
      <c r="M582" s="80"/>
      <c r="N582" s="80"/>
      <c r="O582" s="80"/>
      <c r="Q582" s="80"/>
      <c r="R582" s="79"/>
    </row>
    <row r="583" spans="13:18" x14ac:dyDescent="0.4">
      <c r="M583" s="80"/>
      <c r="N583" s="80"/>
      <c r="O583" s="80"/>
      <c r="Q583" s="80"/>
      <c r="R583" s="79"/>
    </row>
    <row r="584" spans="13:18" x14ac:dyDescent="0.4">
      <c r="M584" s="80"/>
      <c r="N584" s="80"/>
      <c r="O584" s="80"/>
      <c r="Q584" s="80"/>
      <c r="R584" s="79"/>
    </row>
    <row r="585" spans="13:18" x14ac:dyDescent="0.4">
      <c r="M585" s="80"/>
      <c r="N585" s="80"/>
      <c r="O585" s="80"/>
      <c r="Q585" s="80"/>
      <c r="R585" s="79"/>
    </row>
    <row r="586" spans="13:18" x14ac:dyDescent="0.4">
      <c r="M586" s="80"/>
      <c r="N586" s="80"/>
      <c r="O586" s="80"/>
      <c r="Q586" s="80"/>
      <c r="R586" s="79"/>
    </row>
    <row r="587" spans="13:18" x14ac:dyDescent="0.4">
      <c r="M587" s="80"/>
      <c r="N587" s="80"/>
      <c r="O587" s="80"/>
      <c r="Q587" s="80"/>
      <c r="R587" s="79"/>
    </row>
    <row r="588" spans="13:18" x14ac:dyDescent="0.4">
      <c r="M588" s="80"/>
      <c r="N588" s="80"/>
      <c r="O588" s="80"/>
      <c r="Q588" s="80"/>
      <c r="R588" s="79"/>
    </row>
    <row r="589" spans="13:18" x14ac:dyDescent="0.4">
      <c r="M589" s="80"/>
      <c r="N589" s="80"/>
      <c r="O589" s="80"/>
      <c r="Q589" s="80"/>
      <c r="R589" s="79"/>
    </row>
    <row r="590" spans="13:18" x14ac:dyDescent="0.4">
      <c r="M590" s="80"/>
      <c r="N590" s="80"/>
      <c r="O590" s="80"/>
      <c r="Q590" s="80"/>
      <c r="R590" s="79"/>
    </row>
    <row r="591" spans="13:18" x14ac:dyDescent="0.4">
      <c r="M591" s="80"/>
      <c r="N591" s="80"/>
      <c r="O591" s="80"/>
      <c r="Q591" s="80"/>
      <c r="R591" s="79"/>
    </row>
    <row r="592" spans="13:18" x14ac:dyDescent="0.4">
      <c r="M592" s="80"/>
      <c r="N592" s="80"/>
      <c r="O592" s="80"/>
      <c r="Q592" s="80"/>
      <c r="R592" s="79"/>
    </row>
    <row r="593" spans="13:18" x14ac:dyDescent="0.4">
      <c r="M593" s="80"/>
      <c r="N593" s="80"/>
      <c r="O593" s="80"/>
      <c r="Q593" s="80"/>
      <c r="R593" s="79"/>
    </row>
    <row r="594" spans="13:18" x14ac:dyDescent="0.4">
      <c r="M594" s="80"/>
      <c r="N594" s="80"/>
      <c r="O594" s="80"/>
      <c r="Q594" s="80"/>
      <c r="R594" s="79"/>
    </row>
    <row r="595" spans="13:18" x14ac:dyDescent="0.4">
      <c r="M595" s="80"/>
      <c r="N595" s="80"/>
      <c r="O595" s="80"/>
      <c r="Q595" s="80"/>
      <c r="R595" s="79"/>
    </row>
    <row r="596" spans="13:18" x14ac:dyDescent="0.4">
      <c r="M596" s="80"/>
      <c r="N596" s="80"/>
      <c r="O596" s="80"/>
      <c r="Q596" s="80"/>
      <c r="R596" s="79"/>
    </row>
    <row r="597" spans="13:18" x14ac:dyDescent="0.4">
      <c r="M597" s="80"/>
      <c r="N597" s="80"/>
      <c r="O597" s="80"/>
      <c r="Q597" s="80"/>
      <c r="R597" s="79"/>
    </row>
    <row r="598" spans="13:18" x14ac:dyDescent="0.4">
      <c r="M598" s="80"/>
      <c r="N598" s="80"/>
      <c r="O598" s="80"/>
      <c r="Q598" s="80"/>
      <c r="R598" s="79"/>
    </row>
    <row r="599" spans="13:18" x14ac:dyDescent="0.4">
      <c r="M599" s="80"/>
      <c r="N599" s="80"/>
      <c r="O599" s="80"/>
      <c r="Q599" s="80"/>
      <c r="R599" s="79"/>
    </row>
    <row r="600" spans="13:18" x14ac:dyDescent="0.4">
      <c r="M600" s="80"/>
      <c r="N600" s="80"/>
      <c r="O600" s="80"/>
      <c r="Q600" s="80"/>
      <c r="R600" s="79"/>
    </row>
    <row r="601" spans="13:18" x14ac:dyDescent="0.4">
      <c r="M601" s="80"/>
      <c r="N601" s="80"/>
      <c r="O601" s="80"/>
      <c r="Q601" s="80"/>
      <c r="R601" s="79"/>
    </row>
    <row r="602" spans="13:18" x14ac:dyDescent="0.4">
      <c r="M602" s="80"/>
      <c r="N602" s="80"/>
      <c r="O602" s="80"/>
      <c r="Q602" s="80"/>
      <c r="R602" s="79"/>
    </row>
    <row r="603" spans="13:18" x14ac:dyDescent="0.4">
      <c r="M603" s="80"/>
      <c r="N603" s="80"/>
      <c r="O603" s="80"/>
      <c r="Q603" s="80"/>
      <c r="R603" s="79"/>
    </row>
    <row r="604" spans="13:18" x14ac:dyDescent="0.4">
      <c r="M604" s="80"/>
      <c r="N604" s="80"/>
      <c r="O604" s="80"/>
      <c r="Q604" s="80"/>
      <c r="R604" s="79"/>
    </row>
    <row r="605" spans="13:18" x14ac:dyDescent="0.4">
      <c r="M605" s="80"/>
      <c r="N605" s="80"/>
      <c r="O605" s="80"/>
      <c r="Q605" s="80"/>
      <c r="R605" s="79"/>
    </row>
    <row r="606" spans="13:18" x14ac:dyDescent="0.4">
      <c r="M606" s="80"/>
      <c r="N606" s="80"/>
      <c r="O606" s="80"/>
      <c r="Q606" s="80"/>
      <c r="R606" s="79"/>
    </row>
    <row r="607" spans="13:18" x14ac:dyDescent="0.4">
      <c r="M607" s="80"/>
      <c r="N607" s="80"/>
      <c r="O607" s="80"/>
      <c r="Q607" s="80"/>
      <c r="R607" s="79"/>
    </row>
    <row r="608" spans="13:18" x14ac:dyDescent="0.4">
      <c r="M608" s="80"/>
      <c r="N608" s="80"/>
      <c r="O608" s="80"/>
      <c r="Q608" s="80"/>
      <c r="R608" s="79"/>
    </row>
    <row r="609" spans="13:18" x14ac:dyDescent="0.4">
      <c r="M609" s="80"/>
      <c r="N609" s="80"/>
      <c r="O609" s="80"/>
      <c r="Q609" s="80"/>
      <c r="R609" s="79"/>
    </row>
    <row r="610" spans="13:18" x14ac:dyDescent="0.4">
      <c r="M610" s="80"/>
      <c r="N610" s="80"/>
      <c r="O610" s="80"/>
      <c r="Q610" s="80"/>
      <c r="R610" s="79"/>
    </row>
    <row r="611" spans="13:18" x14ac:dyDescent="0.4">
      <c r="M611" s="80"/>
      <c r="N611" s="80"/>
      <c r="O611" s="80"/>
      <c r="Q611" s="80"/>
      <c r="R611" s="79"/>
    </row>
    <row r="612" spans="13:18" x14ac:dyDescent="0.4">
      <c r="M612" s="80"/>
      <c r="N612" s="80"/>
      <c r="O612" s="80"/>
      <c r="Q612" s="80"/>
      <c r="R612" s="79"/>
    </row>
    <row r="613" spans="13:18" x14ac:dyDescent="0.4">
      <c r="M613" s="80"/>
      <c r="N613" s="80"/>
      <c r="O613" s="80"/>
      <c r="Q613" s="80"/>
      <c r="R613" s="79"/>
    </row>
    <row r="614" spans="13:18" x14ac:dyDescent="0.4">
      <c r="M614" s="80"/>
      <c r="N614" s="80"/>
      <c r="O614" s="80"/>
      <c r="Q614" s="80"/>
      <c r="R614" s="79"/>
    </row>
    <row r="615" spans="13:18" x14ac:dyDescent="0.4">
      <c r="M615" s="80"/>
      <c r="N615" s="80"/>
      <c r="O615" s="80"/>
      <c r="Q615" s="80"/>
      <c r="R615" s="79"/>
    </row>
    <row r="616" spans="13:18" x14ac:dyDescent="0.4">
      <c r="M616" s="80"/>
      <c r="N616" s="80"/>
      <c r="O616" s="80"/>
      <c r="Q616" s="80"/>
      <c r="R616" s="79"/>
    </row>
    <row r="617" spans="13:18" x14ac:dyDescent="0.4">
      <c r="M617" s="80"/>
      <c r="N617" s="80"/>
      <c r="O617" s="80"/>
      <c r="Q617" s="80"/>
      <c r="R617" s="79"/>
    </row>
    <row r="618" spans="13:18" x14ac:dyDescent="0.4">
      <c r="M618" s="80"/>
      <c r="N618" s="80"/>
      <c r="O618" s="80"/>
      <c r="Q618" s="80"/>
      <c r="R618" s="79"/>
    </row>
    <row r="619" spans="13:18" x14ac:dyDescent="0.4">
      <c r="M619" s="80"/>
      <c r="N619" s="80"/>
      <c r="O619" s="80"/>
      <c r="Q619" s="80"/>
      <c r="R619" s="79"/>
    </row>
    <row r="620" spans="13:18" x14ac:dyDescent="0.4">
      <c r="M620" s="80"/>
      <c r="N620" s="80"/>
      <c r="O620" s="80"/>
      <c r="Q620" s="80"/>
      <c r="R620" s="79"/>
    </row>
    <row r="621" spans="13:18" x14ac:dyDescent="0.4">
      <c r="M621" s="80"/>
      <c r="N621" s="80"/>
      <c r="O621" s="80"/>
      <c r="Q621" s="80"/>
      <c r="R621" s="79"/>
    </row>
    <row r="622" spans="13:18" x14ac:dyDescent="0.4">
      <c r="M622" s="80"/>
      <c r="N622" s="80"/>
      <c r="O622" s="80"/>
      <c r="Q622" s="80"/>
      <c r="R622" s="79"/>
    </row>
    <row r="623" spans="13:18" x14ac:dyDescent="0.4">
      <c r="M623" s="80"/>
      <c r="N623" s="80"/>
      <c r="O623" s="80"/>
      <c r="Q623" s="80"/>
      <c r="R623" s="79"/>
    </row>
    <row r="624" spans="13:18" x14ac:dyDescent="0.4">
      <c r="M624" s="80"/>
      <c r="N624" s="80"/>
      <c r="O624" s="80"/>
      <c r="Q624" s="80"/>
      <c r="R624" s="79"/>
    </row>
    <row r="625" spans="13:18" x14ac:dyDescent="0.4">
      <c r="M625" s="80"/>
      <c r="N625" s="80"/>
      <c r="O625" s="80"/>
      <c r="Q625" s="80"/>
      <c r="R625" s="79"/>
    </row>
    <row r="626" spans="13:18" x14ac:dyDescent="0.4">
      <c r="M626" s="80"/>
      <c r="N626" s="80"/>
      <c r="O626" s="80"/>
      <c r="Q626" s="80"/>
      <c r="R626" s="79"/>
    </row>
    <row r="627" spans="13:18" x14ac:dyDescent="0.4">
      <c r="M627" s="80"/>
      <c r="N627" s="80"/>
      <c r="O627" s="80"/>
      <c r="Q627" s="80"/>
      <c r="R627" s="79"/>
    </row>
    <row r="628" spans="13:18" x14ac:dyDescent="0.4">
      <c r="M628" s="80"/>
      <c r="N628" s="80"/>
      <c r="O628" s="80"/>
      <c r="Q628" s="80"/>
      <c r="R628" s="79"/>
    </row>
    <row r="629" spans="13:18" x14ac:dyDescent="0.4">
      <c r="M629" s="80"/>
      <c r="N629" s="80"/>
      <c r="O629" s="80"/>
      <c r="Q629" s="80"/>
      <c r="R629" s="79"/>
    </row>
    <row r="630" spans="13:18" x14ac:dyDescent="0.4">
      <c r="M630" s="80"/>
      <c r="N630" s="80"/>
      <c r="O630" s="80"/>
      <c r="Q630" s="80"/>
      <c r="R630" s="79"/>
    </row>
    <row r="631" spans="13:18" x14ac:dyDescent="0.4">
      <c r="M631" s="80"/>
      <c r="N631" s="80"/>
      <c r="O631" s="80"/>
      <c r="Q631" s="80"/>
      <c r="R631" s="79"/>
    </row>
    <row r="632" spans="13:18" x14ac:dyDescent="0.4">
      <c r="M632" s="80"/>
      <c r="N632" s="80"/>
      <c r="O632" s="80"/>
      <c r="Q632" s="80"/>
      <c r="R632" s="79"/>
    </row>
    <row r="633" spans="13:18" x14ac:dyDescent="0.4">
      <c r="M633" s="80"/>
      <c r="N633" s="80"/>
      <c r="O633" s="80"/>
      <c r="Q633" s="80"/>
      <c r="R633" s="79"/>
    </row>
    <row r="634" spans="13:18" x14ac:dyDescent="0.4">
      <c r="M634" s="80"/>
      <c r="N634" s="80"/>
      <c r="O634" s="80"/>
      <c r="Q634" s="80"/>
      <c r="R634" s="79"/>
    </row>
    <row r="635" spans="13:18" x14ac:dyDescent="0.4">
      <c r="M635" s="80"/>
      <c r="N635" s="80"/>
      <c r="O635" s="80"/>
      <c r="Q635" s="80"/>
      <c r="R635" s="79"/>
    </row>
    <row r="636" spans="13:18" x14ac:dyDescent="0.4">
      <c r="M636" s="80"/>
      <c r="N636" s="80"/>
      <c r="O636" s="80"/>
      <c r="Q636" s="80"/>
      <c r="R636" s="79"/>
    </row>
    <row r="637" spans="13:18" x14ac:dyDescent="0.4">
      <c r="M637" s="80"/>
      <c r="N637" s="80"/>
      <c r="O637" s="80"/>
      <c r="Q637" s="80"/>
      <c r="R637" s="79"/>
    </row>
    <row r="638" spans="13:18" x14ac:dyDescent="0.4">
      <c r="M638" s="80"/>
      <c r="N638" s="80"/>
      <c r="O638" s="80"/>
      <c r="Q638" s="80"/>
      <c r="R638" s="79"/>
    </row>
    <row r="639" spans="13:18" x14ac:dyDescent="0.4">
      <c r="M639" s="80"/>
      <c r="N639" s="80"/>
      <c r="O639" s="80"/>
      <c r="Q639" s="80"/>
      <c r="R639" s="79"/>
    </row>
    <row r="640" spans="13:18" x14ac:dyDescent="0.4">
      <c r="M640" s="80"/>
      <c r="N640" s="80"/>
      <c r="O640" s="80"/>
      <c r="Q640" s="80"/>
      <c r="R640" s="79"/>
    </row>
    <row r="641" spans="13:18" x14ac:dyDescent="0.4">
      <c r="M641" s="80"/>
      <c r="N641" s="80"/>
      <c r="O641" s="80"/>
      <c r="Q641" s="80"/>
      <c r="R641" s="79"/>
    </row>
    <row r="642" spans="13:18" x14ac:dyDescent="0.4">
      <c r="M642" s="80"/>
      <c r="N642" s="80"/>
      <c r="O642" s="80"/>
      <c r="Q642" s="80"/>
      <c r="R642" s="79"/>
    </row>
    <row r="643" spans="13:18" x14ac:dyDescent="0.4">
      <c r="M643" s="80"/>
      <c r="N643" s="80"/>
      <c r="O643" s="80"/>
      <c r="Q643" s="80"/>
      <c r="R643" s="79"/>
    </row>
    <row r="644" spans="13:18" x14ac:dyDescent="0.4">
      <c r="M644" s="80"/>
      <c r="N644" s="80"/>
      <c r="O644" s="80"/>
      <c r="Q644" s="80"/>
      <c r="R644" s="79"/>
    </row>
    <row r="645" spans="13:18" x14ac:dyDescent="0.4">
      <c r="M645" s="80"/>
      <c r="N645" s="80"/>
      <c r="O645" s="80"/>
      <c r="Q645" s="80"/>
      <c r="R645" s="79"/>
    </row>
    <row r="646" spans="13:18" x14ac:dyDescent="0.4">
      <c r="M646" s="80"/>
      <c r="N646" s="80"/>
      <c r="O646" s="80"/>
      <c r="Q646" s="80"/>
      <c r="R646" s="79"/>
    </row>
    <row r="647" spans="13:18" x14ac:dyDescent="0.4">
      <c r="M647" s="80"/>
      <c r="N647" s="80"/>
      <c r="O647" s="80"/>
      <c r="Q647" s="80"/>
      <c r="R647" s="79"/>
    </row>
    <row r="648" spans="13:18" x14ac:dyDescent="0.4">
      <c r="M648" s="80"/>
      <c r="N648" s="80"/>
      <c r="O648" s="80"/>
      <c r="Q648" s="80"/>
      <c r="R648" s="79"/>
    </row>
    <row r="649" spans="13:18" x14ac:dyDescent="0.4">
      <c r="M649" s="80"/>
      <c r="N649" s="80"/>
      <c r="O649" s="80"/>
      <c r="Q649" s="80"/>
      <c r="R649" s="79"/>
    </row>
  </sheetData>
  <mergeCells count="42">
    <mergeCell ref="A36:H36"/>
    <mergeCell ref="B39:U39"/>
    <mergeCell ref="B40:U40"/>
    <mergeCell ref="B41:U41"/>
    <mergeCell ref="B42:U42"/>
    <mergeCell ref="B33:D33"/>
    <mergeCell ref="B20:D20"/>
    <mergeCell ref="B21:D21"/>
    <mergeCell ref="B22:D22"/>
    <mergeCell ref="A23:G23"/>
    <mergeCell ref="A25:G25"/>
    <mergeCell ref="B26:G26"/>
    <mergeCell ref="B28:D28"/>
    <mergeCell ref="B29:D29"/>
    <mergeCell ref="B30:D30"/>
    <mergeCell ref="B31:D31"/>
    <mergeCell ref="B32:D32"/>
    <mergeCell ref="B19:D19"/>
    <mergeCell ref="B8:D8"/>
    <mergeCell ref="B9:G9"/>
    <mergeCell ref="B10:D10"/>
    <mergeCell ref="B11:D11"/>
    <mergeCell ref="B12:D12"/>
    <mergeCell ref="B13:D13"/>
    <mergeCell ref="B14:D14"/>
    <mergeCell ref="B15:D15"/>
    <mergeCell ref="B16:D16"/>
    <mergeCell ref="B17:D17"/>
    <mergeCell ref="B18:D18"/>
    <mergeCell ref="Y3:Y4"/>
    <mergeCell ref="B4:D4"/>
    <mergeCell ref="A5:A7"/>
    <mergeCell ref="B5:D7"/>
    <mergeCell ref="E5:E7"/>
    <mergeCell ref="F5:F7"/>
    <mergeCell ref="G5:G7"/>
    <mergeCell ref="A2:W2"/>
    <mergeCell ref="B3:D3"/>
    <mergeCell ref="I3:M3"/>
    <mergeCell ref="O3:Q3"/>
    <mergeCell ref="R3:T3"/>
    <mergeCell ref="U3:W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M646"/>
  <sheetViews>
    <sheetView topLeftCell="A2" workbookViewId="0">
      <selection activeCell="A14" sqref="A14"/>
    </sheetView>
  </sheetViews>
  <sheetFormatPr defaultColWidth="14.85546875" defaultRowHeight="15" x14ac:dyDescent="0.25"/>
  <cols>
    <col min="1" max="1" width="17.5703125" customWidth="1"/>
    <col min="2" max="2" width="33.140625" customWidth="1"/>
    <col min="3" max="3" width="3.42578125" customWidth="1"/>
    <col min="4" max="4" width="16.28515625" customWidth="1"/>
    <col min="5" max="5" width="13.7109375" customWidth="1"/>
    <col min="6" max="6" width="11.7109375" customWidth="1"/>
    <col min="7" max="7" width="29.7109375" customWidth="1"/>
    <col min="8" max="8" width="11.140625" customWidth="1"/>
    <col min="9" max="9" width="18.28515625" customWidth="1"/>
    <col min="10" max="10" width="22.42578125" customWidth="1"/>
    <col min="11" max="11" width="28" customWidth="1"/>
    <col min="12" max="12" width="16" customWidth="1"/>
    <col min="13" max="13" width="19.7109375" customWidth="1"/>
    <col min="14" max="14" width="12" customWidth="1"/>
    <col min="15" max="15" width="17" style="9" customWidth="1"/>
    <col min="16" max="16" width="19.42578125" style="1" customWidth="1"/>
    <col min="17" max="17" width="15.85546875" style="1" customWidth="1"/>
    <col min="18" max="18" width="19.28515625" style="10" customWidth="1"/>
    <col min="19" max="19" width="21.42578125" style="1" customWidth="1"/>
    <col min="20" max="20" width="17.7109375" style="1" customWidth="1"/>
    <col min="21" max="21" width="17.28515625" customWidth="1"/>
    <col min="22" max="22" width="0.28515625" customWidth="1"/>
    <col min="23" max="23" width="17.7109375" customWidth="1"/>
    <col min="24" max="24" width="18" customWidth="1"/>
    <col min="25" max="25" width="18.28515625" customWidth="1"/>
    <col min="26" max="26" width="16.85546875" customWidth="1"/>
    <col min="27" max="27" width="15.140625" customWidth="1"/>
    <col min="28" max="247" width="15.28515625" customWidth="1"/>
    <col min="248" max="248" width="5.140625" customWidth="1"/>
    <col min="249" max="249" width="15.28515625" customWidth="1"/>
    <col min="250" max="250" width="4.42578125" customWidth="1"/>
    <col min="251" max="251" width="12.5703125" customWidth="1"/>
    <col min="252" max="252" width="14.85546875" customWidth="1"/>
    <col min="253" max="253" width="23.5703125" customWidth="1"/>
    <col min="254" max="254" width="16.140625" customWidth="1"/>
    <col min="255" max="255" width="15.5703125" customWidth="1"/>
    <col min="256" max="256" width="16.42578125" customWidth="1"/>
    <col min="257" max="257" width="15.7109375" customWidth="1"/>
    <col min="259" max="259" width="14.85546875" customWidth="1"/>
    <col min="260" max="260" width="25.28515625" customWidth="1"/>
    <col min="261" max="261" width="14.85546875" customWidth="1"/>
    <col min="262" max="262" width="11" customWidth="1"/>
    <col min="263" max="263" width="14.85546875" customWidth="1"/>
    <col min="264" max="264" width="47.7109375" customWidth="1"/>
    <col min="265" max="266" width="14.85546875" customWidth="1"/>
    <col min="267" max="267" width="12.140625" customWidth="1"/>
    <col min="268" max="269" width="14.85546875" customWidth="1"/>
    <col min="270" max="270" width="14.28515625" customWidth="1"/>
    <col min="271" max="271" width="14" customWidth="1"/>
    <col min="272" max="273" width="10.7109375" customWidth="1"/>
    <col min="274" max="274" width="11.5703125" customWidth="1"/>
    <col min="275" max="275" width="11.42578125" customWidth="1"/>
    <col min="276" max="277" width="10.7109375" customWidth="1"/>
    <col min="278" max="278" width="11.85546875" customWidth="1"/>
    <col min="279" max="279" width="14.5703125" customWidth="1"/>
    <col min="280" max="280" width="10.5703125" customWidth="1"/>
    <col min="281" max="281" width="11.85546875" customWidth="1"/>
    <col min="282" max="282" width="14.85546875" customWidth="1"/>
    <col min="283" max="503" width="15.28515625" customWidth="1"/>
    <col min="504" max="504" width="5.140625" customWidth="1"/>
    <col min="505" max="505" width="15.28515625" customWidth="1"/>
    <col min="506" max="506" width="4.42578125" customWidth="1"/>
    <col min="507" max="507" width="12.5703125" customWidth="1"/>
    <col min="508" max="508" width="14.85546875" customWidth="1"/>
    <col min="509" max="509" width="23.5703125" customWidth="1"/>
    <col min="510" max="510" width="16.140625" customWidth="1"/>
    <col min="511" max="511" width="15.5703125" customWidth="1"/>
    <col min="512" max="512" width="16.42578125" customWidth="1"/>
    <col min="513" max="513" width="15.7109375" customWidth="1"/>
    <col min="515" max="515" width="14.85546875" customWidth="1"/>
    <col min="516" max="516" width="25.28515625" customWidth="1"/>
    <col min="517" max="517" width="14.85546875" customWidth="1"/>
    <col min="518" max="518" width="11" customWidth="1"/>
    <col min="519" max="519" width="14.85546875" customWidth="1"/>
    <col min="520" max="520" width="47.7109375" customWidth="1"/>
    <col min="521" max="522" width="14.85546875" customWidth="1"/>
    <col min="523" max="523" width="12.140625" customWidth="1"/>
    <col min="524" max="525" width="14.85546875" customWidth="1"/>
    <col min="526" max="526" width="14.28515625" customWidth="1"/>
    <col min="527" max="527" width="14" customWidth="1"/>
    <col min="528" max="529" width="10.7109375" customWidth="1"/>
    <col min="530" max="530" width="11.5703125" customWidth="1"/>
    <col min="531" max="531" width="11.42578125" customWidth="1"/>
    <col min="532" max="533" width="10.7109375" customWidth="1"/>
    <col min="534" max="534" width="11.85546875" customWidth="1"/>
    <col min="535" max="535" width="14.5703125" customWidth="1"/>
    <col min="536" max="536" width="10.5703125" customWidth="1"/>
    <col min="537" max="537" width="11.85546875" customWidth="1"/>
    <col min="538" max="538" width="14.85546875" customWidth="1"/>
    <col min="539" max="759" width="15.28515625" customWidth="1"/>
    <col min="760" max="760" width="5.140625" customWidth="1"/>
    <col min="761" max="761" width="15.28515625" customWidth="1"/>
    <col min="762" max="762" width="4.42578125" customWidth="1"/>
    <col min="763" max="763" width="12.5703125" customWidth="1"/>
    <col min="764" max="764" width="14.85546875" customWidth="1"/>
    <col min="765" max="765" width="23.5703125" customWidth="1"/>
    <col min="766" max="766" width="16.140625" customWidth="1"/>
    <col min="767" max="767" width="15.5703125" customWidth="1"/>
    <col min="768" max="768" width="16.42578125" customWidth="1"/>
    <col min="769" max="769" width="15.7109375" customWidth="1"/>
    <col min="771" max="771" width="14.85546875" customWidth="1"/>
    <col min="772" max="772" width="25.28515625" customWidth="1"/>
    <col min="773" max="773" width="14.85546875" customWidth="1"/>
    <col min="774" max="774" width="11" customWidth="1"/>
    <col min="775" max="775" width="14.85546875" customWidth="1"/>
    <col min="776" max="776" width="47.7109375" customWidth="1"/>
    <col min="777" max="778" width="14.85546875" customWidth="1"/>
    <col min="779" max="779" width="12.140625" customWidth="1"/>
    <col min="780" max="781" width="14.85546875" customWidth="1"/>
    <col min="782" max="782" width="14.28515625" customWidth="1"/>
    <col min="783" max="783" width="14" customWidth="1"/>
    <col min="784" max="785" width="10.7109375" customWidth="1"/>
    <col min="786" max="786" width="11.5703125" customWidth="1"/>
    <col min="787" max="787" width="11.42578125" customWidth="1"/>
    <col min="788" max="789" width="10.7109375" customWidth="1"/>
    <col min="790" max="790" width="11.85546875" customWidth="1"/>
    <col min="791" max="791" width="14.5703125" customWidth="1"/>
    <col min="792" max="792" width="10.5703125" customWidth="1"/>
    <col min="793" max="793" width="11.85546875" customWidth="1"/>
    <col min="794" max="794" width="14.85546875" customWidth="1"/>
    <col min="795" max="1015" width="15.28515625" customWidth="1"/>
    <col min="1016" max="1016" width="5.140625" customWidth="1"/>
    <col min="1017" max="1017" width="15.28515625" customWidth="1"/>
    <col min="1018" max="1018" width="4.42578125" customWidth="1"/>
    <col min="1019" max="1019" width="12.5703125" customWidth="1"/>
    <col min="1020" max="1020" width="14.85546875" customWidth="1"/>
    <col min="1021" max="1021" width="23.5703125" customWidth="1"/>
    <col min="1022" max="1022" width="16.140625" customWidth="1"/>
    <col min="1023" max="1023" width="15.5703125" customWidth="1"/>
    <col min="1024" max="1024" width="16.42578125" customWidth="1"/>
    <col min="1025" max="1025" width="15.7109375" customWidth="1"/>
    <col min="1027" max="1027" width="14.85546875" customWidth="1"/>
    <col min="1028" max="1028" width="25.28515625" customWidth="1"/>
    <col min="1029" max="1029" width="14.85546875" customWidth="1"/>
    <col min="1030" max="1030" width="11" customWidth="1"/>
    <col min="1031" max="1031" width="14.85546875" customWidth="1"/>
    <col min="1032" max="1032" width="47.7109375" customWidth="1"/>
    <col min="1033" max="1034" width="14.85546875" customWidth="1"/>
    <col min="1035" max="1035" width="12.140625" customWidth="1"/>
    <col min="1036" max="1037" width="14.85546875" customWidth="1"/>
    <col min="1038" max="1038" width="14.28515625" customWidth="1"/>
    <col min="1039" max="1039" width="14" customWidth="1"/>
    <col min="1040" max="1041" width="10.7109375" customWidth="1"/>
    <col min="1042" max="1042" width="11.5703125" customWidth="1"/>
    <col min="1043" max="1043" width="11.42578125" customWidth="1"/>
    <col min="1044" max="1045" width="10.7109375" customWidth="1"/>
    <col min="1046" max="1046" width="11.85546875" customWidth="1"/>
    <col min="1047" max="1047" width="14.5703125" customWidth="1"/>
    <col min="1048" max="1048" width="10.5703125" customWidth="1"/>
    <col min="1049" max="1049" width="11.85546875" customWidth="1"/>
    <col min="1050" max="1050" width="14.85546875" customWidth="1"/>
    <col min="1051" max="1271" width="15.28515625" customWidth="1"/>
    <col min="1272" max="1272" width="5.140625" customWidth="1"/>
    <col min="1273" max="1273" width="15.28515625" customWidth="1"/>
    <col min="1274" max="1274" width="4.42578125" customWidth="1"/>
    <col min="1275" max="1275" width="12.5703125" customWidth="1"/>
    <col min="1276" max="1276" width="14.85546875" customWidth="1"/>
    <col min="1277" max="1277" width="23.5703125" customWidth="1"/>
    <col min="1278" max="1278" width="16.140625" customWidth="1"/>
    <col min="1279" max="1279" width="15.5703125" customWidth="1"/>
    <col min="1280" max="1280" width="16.42578125" customWidth="1"/>
    <col min="1281" max="1281" width="15.7109375" customWidth="1"/>
    <col min="1283" max="1283" width="14.85546875" customWidth="1"/>
    <col min="1284" max="1284" width="25.28515625" customWidth="1"/>
    <col min="1285" max="1285" width="14.85546875" customWidth="1"/>
    <col min="1286" max="1286" width="11" customWidth="1"/>
    <col min="1287" max="1287" width="14.85546875" customWidth="1"/>
    <col min="1288" max="1288" width="47.7109375" customWidth="1"/>
    <col min="1289" max="1290" width="14.85546875" customWidth="1"/>
    <col min="1291" max="1291" width="12.140625" customWidth="1"/>
    <col min="1292" max="1293" width="14.85546875" customWidth="1"/>
    <col min="1294" max="1294" width="14.28515625" customWidth="1"/>
    <col min="1295" max="1295" width="14" customWidth="1"/>
    <col min="1296" max="1297" width="10.7109375" customWidth="1"/>
    <col min="1298" max="1298" width="11.5703125" customWidth="1"/>
    <col min="1299" max="1299" width="11.42578125" customWidth="1"/>
    <col min="1300" max="1301" width="10.7109375" customWidth="1"/>
    <col min="1302" max="1302" width="11.85546875" customWidth="1"/>
    <col min="1303" max="1303" width="14.5703125" customWidth="1"/>
    <col min="1304" max="1304" width="10.5703125" customWidth="1"/>
    <col min="1305" max="1305" width="11.85546875" customWidth="1"/>
    <col min="1306" max="1306" width="14.85546875" customWidth="1"/>
    <col min="1307" max="1527" width="15.28515625" customWidth="1"/>
    <col min="1528" max="1528" width="5.140625" customWidth="1"/>
    <col min="1529" max="1529" width="15.28515625" customWidth="1"/>
    <col min="1530" max="1530" width="4.42578125" customWidth="1"/>
    <col min="1531" max="1531" width="12.5703125" customWidth="1"/>
    <col min="1532" max="1532" width="14.85546875" customWidth="1"/>
    <col min="1533" max="1533" width="23.5703125" customWidth="1"/>
    <col min="1534" max="1534" width="16.140625" customWidth="1"/>
    <col min="1535" max="1535" width="15.5703125" customWidth="1"/>
    <col min="1536" max="1536" width="16.42578125" customWidth="1"/>
    <col min="1537" max="1537" width="15.7109375" customWidth="1"/>
    <col min="1539" max="1539" width="14.85546875" customWidth="1"/>
    <col min="1540" max="1540" width="25.28515625" customWidth="1"/>
    <col min="1541" max="1541" width="14.85546875" customWidth="1"/>
    <col min="1542" max="1542" width="11" customWidth="1"/>
    <col min="1543" max="1543" width="14.85546875" customWidth="1"/>
    <col min="1544" max="1544" width="47.7109375" customWidth="1"/>
    <col min="1545" max="1546" width="14.85546875" customWidth="1"/>
    <col min="1547" max="1547" width="12.140625" customWidth="1"/>
    <col min="1548" max="1549" width="14.85546875" customWidth="1"/>
    <col min="1550" max="1550" width="14.28515625" customWidth="1"/>
    <col min="1551" max="1551" width="14" customWidth="1"/>
    <col min="1552" max="1553" width="10.7109375" customWidth="1"/>
    <col min="1554" max="1554" width="11.5703125" customWidth="1"/>
    <col min="1555" max="1555" width="11.42578125" customWidth="1"/>
    <col min="1556" max="1557" width="10.7109375" customWidth="1"/>
    <col min="1558" max="1558" width="11.85546875" customWidth="1"/>
    <col min="1559" max="1559" width="14.5703125" customWidth="1"/>
    <col min="1560" max="1560" width="10.5703125" customWidth="1"/>
    <col min="1561" max="1561" width="11.85546875" customWidth="1"/>
    <col min="1562" max="1562" width="14.85546875" customWidth="1"/>
    <col min="1563" max="1783" width="15.28515625" customWidth="1"/>
    <col min="1784" max="1784" width="5.140625" customWidth="1"/>
    <col min="1785" max="1785" width="15.28515625" customWidth="1"/>
    <col min="1786" max="1786" width="4.42578125" customWidth="1"/>
    <col min="1787" max="1787" width="12.5703125" customWidth="1"/>
    <col min="1788" max="1788" width="14.85546875" customWidth="1"/>
    <col min="1789" max="1789" width="23.5703125" customWidth="1"/>
    <col min="1790" max="1790" width="16.140625" customWidth="1"/>
    <col min="1791" max="1791" width="15.5703125" customWidth="1"/>
    <col min="1792" max="1792" width="16.42578125" customWidth="1"/>
    <col min="1793" max="1793" width="15.7109375" customWidth="1"/>
    <col min="1795" max="1795" width="14.85546875" customWidth="1"/>
    <col min="1796" max="1796" width="25.28515625" customWidth="1"/>
    <col min="1797" max="1797" width="14.85546875" customWidth="1"/>
    <col min="1798" max="1798" width="11" customWidth="1"/>
    <col min="1799" max="1799" width="14.85546875" customWidth="1"/>
    <col min="1800" max="1800" width="47.7109375" customWidth="1"/>
    <col min="1801" max="1802" width="14.85546875" customWidth="1"/>
    <col min="1803" max="1803" width="12.140625" customWidth="1"/>
    <col min="1804" max="1805" width="14.85546875" customWidth="1"/>
    <col min="1806" max="1806" width="14.28515625" customWidth="1"/>
    <col min="1807" max="1807" width="14" customWidth="1"/>
    <col min="1808" max="1809" width="10.7109375" customWidth="1"/>
    <col min="1810" max="1810" width="11.5703125" customWidth="1"/>
    <col min="1811" max="1811" width="11.42578125" customWidth="1"/>
    <col min="1812" max="1813" width="10.7109375" customWidth="1"/>
    <col min="1814" max="1814" width="11.85546875" customWidth="1"/>
    <col min="1815" max="1815" width="14.5703125" customWidth="1"/>
    <col min="1816" max="1816" width="10.5703125" customWidth="1"/>
    <col min="1817" max="1817" width="11.85546875" customWidth="1"/>
    <col min="1818" max="1818" width="14.85546875" customWidth="1"/>
    <col min="1819" max="2039" width="15.28515625" customWidth="1"/>
    <col min="2040" max="2040" width="5.140625" customWidth="1"/>
    <col min="2041" max="2041" width="15.28515625" customWidth="1"/>
    <col min="2042" max="2042" width="4.42578125" customWidth="1"/>
    <col min="2043" max="2043" width="12.5703125" customWidth="1"/>
    <col min="2044" max="2044" width="14.85546875" customWidth="1"/>
    <col min="2045" max="2045" width="23.5703125" customWidth="1"/>
    <col min="2046" max="2046" width="16.140625" customWidth="1"/>
    <col min="2047" max="2047" width="15.5703125" customWidth="1"/>
    <col min="2048" max="2048" width="16.42578125" customWidth="1"/>
    <col min="2049" max="2049" width="15.7109375" customWidth="1"/>
    <col min="2051" max="2051" width="14.85546875" customWidth="1"/>
    <col min="2052" max="2052" width="25.28515625" customWidth="1"/>
    <col min="2053" max="2053" width="14.85546875" customWidth="1"/>
    <col min="2054" max="2054" width="11" customWidth="1"/>
    <col min="2055" max="2055" width="14.85546875" customWidth="1"/>
    <col min="2056" max="2056" width="47.7109375" customWidth="1"/>
    <col min="2057" max="2058" width="14.85546875" customWidth="1"/>
    <col min="2059" max="2059" width="12.140625" customWidth="1"/>
    <col min="2060" max="2061" width="14.85546875" customWidth="1"/>
    <col min="2062" max="2062" width="14.28515625" customWidth="1"/>
    <col min="2063" max="2063" width="14" customWidth="1"/>
    <col min="2064" max="2065" width="10.7109375" customWidth="1"/>
    <col min="2066" max="2066" width="11.5703125" customWidth="1"/>
    <col min="2067" max="2067" width="11.42578125" customWidth="1"/>
    <col min="2068" max="2069" width="10.7109375" customWidth="1"/>
    <col min="2070" max="2070" width="11.85546875" customWidth="1"/>
    <col min="2071" max="2071" width="14.5703125" customWidth="1"/>
    <col min="2072" max="2072" width="10.5703125" customWidth="1"/>
    <col min="2073" max="2073" width="11.85546875" customWidth="1"/>
    <col min="2074" max="2074" width="14.85546875" customWidth="1"/>
    <col min="2075" max="2295" width="15.28515625" customWidth="1"/>
    <col min="2296" max="2296" width="5.140625" customWidth="1"/>
    <col min="2297" max="2297" width="15.28515625" customWidth="1"/>
    <col min="2298" max="2298" width="4.42578125" customWidth="1"/>
    <col min="2299" max="2299" width="12.5703125" customWidth="1"/>
    <col min="2300" max="2300" width="14.85546875" customWidth="1"/>
    <col min="2301" max="2301" width="23.5703125" customWidth="1"/>
    <col min="2302" max="2302" width="16.140625" customWidth="1"/>
    <col min="2303" max="2303" width="15.5703125" customWidth="1"/>
    <col min="2304" max="2304" width="16.42578125" customWidth="1"/>
    <col min="2305" max="2305" width="15.7109375" customWidth="1"/>
    <col min="2307" max="2307" width="14.85546875" customWidth="1"/>
    <col min="2308" max="2308" width="25.28515625" customWidth="1"/>
    <col min="2309" max="2309" width="14.85546875" customWidth="1"/>
    <col min="2310" max="2310" width="11" customWidth="1"/>
    <col min="2311" max="2311" width="14.85546875" customWidth="1"/>
    <col min="2312" max="2312" width="47.7109375" customWidth="1"/>
    <col min="2313" max="2314" width="14.85546875" customWidth="1"/>
    <col min="2315" max="2315" width="12.140625" customWidth="1"/>
    <col min="2316" max="2317" width="14.85546875" customWidth="1"/>
    <col min="2318" max="2318" width="14.28515625" customWidth="1"/>
    <col min="2319" max="2319" width="14" customWidth="1"/>
    <col min="2320" max="2321" width="10.7109375" customWidth="1"/>
    <col min="2322" max="2322" width="11.5703125" customWidth="1"/>
    <col min="2323" max="2323" width="11.42578125" customWidth="1"/>
    <col min="2324" max="2325" width="10.7109375" customWidth="1"/>
    <col min="2326" max="2326" width="11.85546875" customWidth="1"/>
    <col min="2327" max="2327" width="14.5703125" customWidth="1"/>
    <col min="2328" max="2328" width="10.5703125" customWidth="1"/>
    <col min="2329" max="2329" width="11.85546875" customWidth="1"/>
    <col min="2330" max="2330" width="14.85546875" customWidth="1"/>
    <col min="2331" max="2551" width="15.28515625" customWidth="1"/>
    <col min="2552" max="2552" width="5.140625" customWidth="1"/>
    <col min="2553" max="2553" width="15.28515625" customWidth="1"/>
    <col min="2554" max="2554" width="4.42578125" customWidth="1"/>
    <col min="2555" max="2555" width="12.5703125" customWidth="1"/>
    <col min="2556" max="2556" width="14.85546875" customWidth="1"/>
    <col min="2557" max="2557" width="23.5703125" customWidth="1"/>
    <col min="2558" max="2558" width="16.140625" customWidth="1"/>
    <col min="2559" max="2559" width="15.5703125" customWidth="1"/>
    <col min="2560" max="2560" width="16.42578125" customWidth="1"/>
    <col min="2561" max="2561" width="15.7109375" customWidth="1"/>
    <col min="2563" max="2563" width="14.85546875" customWidth="1"/>
    <col min="2564" max="2564" width="25.28515625" customWidth="1"/>
    <col min="2565" max="2565" width="14.85546875" customWidth="1"/>
    <col min="2566" max="2566" width="11" customWidth="1"/>
    <col min="2567" max="2567" width="14.85546875" customWidth="1"/>
    <col min="2568" max="2568" width="47.7109375" customWidth="1"/>
    <col min="2569" max="2570" width="14.85546875" customWidth="1"/>
    <col min="2571" max="2571" width="12.140625" customWidth="1"/>
    <col min="2572" max="2573" width="14.85546875" customWidth="1"/>
    <col min="2574" max="2574" width="14.28515625" customWidth="1"/>
    <col min="2575" max="2575" width="14" customWidth="1"/>
    <col min="2576" max="2577" width="10.7109375" customWidth="1"/>
    <col min="2578" max="2578" width="11.5703125" customWidth="1"/>
    <col min="2579" max="2579" width="11.42578125" customWidth="1"/>
    <col min="2580" max="2581" width="10.7109375" customWidth="1"/>
    <col min="2582" max="2582" width="11.85546875" customWidth="1"/>
    <col min="2583" max="2583" width="14.5703125" customWidth="1"/>
    <col min="2584" max="2584" width="10.5703125" customWidth="1"/>
    <col min="2585" max="2585" width="11.85546875" customWidth="1"/>
    <col min="2586" max="2586" width="14.85546875" customWidth="1"/>
    <col min="2587" max="2807" width="15.28515625" customWidth="1"/>
    <col min="2808" max="2808" width="5.140625" customWidth="1"/>
    <col min="2809" max="2809" width="15.28515625" customWidth="1"/>
    <col min="2810" max="2810" width="4.42578125" customWidth="1"/>
    <col min="2811" max="2811" width="12.5703125" customWidth="1"/>
    <col min="2812" max="2812" width="14.85546875" customWidth="1"/>
    <col min="2813" max="2813" width="23.5703125" customWidth="1"/>
    <col min="2814" max="2814" width="16.140625" customWidth="1"/>
    <col min="2815" max="2815" width="15.5703125" customWidth="1"/>
    <col min="2816" max="2816" width="16.42578125" customWidth="1"/>
    <col min="2817" max="2817" width="15.7109375" customWidth="1"/>
    <col min="2819" max="2819" width="14.85546875" customWidth="1"/>
    <col min="2820" max="2820" width="25.28515625" customWidth="1"/>
    <col min="2821" max="2821" width="14.85546875" customWidth="1"/>
    <col min="2822" max="2822" width="11" customWidth="1"/>
    <col min="2823" max="2823" width="14.85546875" customWidth="1"/>
    <col min="2824" max="2824" width="47.7109375" customWidth="1"/>
    <col min="2825" max="2826" width="14.85546875" customWidth="1"/>
    <col min="2827" max="2827" width="12.140625" customWidth="1"/>
    <col min="2828" max="2829" width="14.85546875" customWidth="1"/>
    <col min="2830" max="2830" width="14.28515625" customWidth="1"/>
    <col min="2831" max="2831" width="14" customWidth="1"/>
    <col min="2832" max="2833" width="10.7109375" customWidth="1"/>
    <col min="2834" max="2834" width="11.5703125" customWidth="1"/>
    <col min="2835" max="2835" width="11.42578125" customWidth="1"/>
    <col min="2836" max="2837" width="10.7109375" customWidth="1"/>
    <col min="2838" max="2838" width="11.85546875" customWidth="1"/>
    <col min="2839" max="2839" width="14.5703125" customWidth="1"/>
    <col min="2840" max="2840" width="10.5703125" customWidth="1"/>
    <col min="2841" max="2841" width="11.85546875" customWidth="1"/>
    <col min="2842" max="2842" width="14.85546875" customWidth="1"/>
    <col min="2843" max="3063" width="15.28515625" customWidth="1"/>
    <col min="3064" max="3064" width="5.140625" customWidth="1"/>
    <col min="3065" max="3065" width="15.28515625" customWidth="1"/>
    <col min="3066" max="3066" width="4.42578125" customWidth="1"/>
    <col min="3067" max="3067" width="12.5703125" customWidth="1"/>
    <col min="3068" max="3068" width="14.85546875" customWidth="1"/>
    <col min="3069" max="3069" width="23.5703125" customWidth="1"/>
    <col min="3070" max="3070" width="16.140625" customWidth="1"/>
    <col min="3071" max="3071" width="15.5703125" customWidth="1"/>
    <col min="3072" max="3072" width="16.42578125" customWidth="1"/>
    <col min="3073" max="3073" width="15.7109375" customWidth="1"/>
    <col min="3075" max="3075" width="14.85546875" customWidth="1"/>
    <col min="3076" max="3076" width="25.28515625" customWidth="1"/>
    <col min="3077" max="3077" width="14.85546875" customWidth="1"/>
    <col min="3078" max="3078" width="11" customWidth="1"/>
    <col min="3079" max="3079" width="14.85546875" customWidth="1"/>
    <col min="3080" max="3080" width="47.7109375" customWidth="1"/>
    <col min="3081" max="3082" width="14.85546875" customWidth="1"/>
    <col min="3083" max="3083" width="12.140625" customWidth="1"/>
    <col min="3084" max="3085" width="14.85546875" customWidth="1"/>
    <col min="3086" max="3086" width="14.28515625" customWidth="1"/>
    <col min="3087" max="3087" width="14" customWidth="1"/>
    <col min="3088" max="3089" width="10.7109375" customWidth="1"/>
    <col min="3090" max="3090" width="11.5703125" customWidth="1"/>
    <col min="3091" max="3091" width="11.42578125" customWidth="1"/>
    <col min="3092" max="3093" width="10.7109375" customWidth="1"/>
    <col min="3094" max="3094" width="11.85546875" customWidth="1"/>
    <col min="3095" max="3095" width="14.5703125" customWidth="1"/>
    <col min="3096" max="3096" width="10.5703125" customWidth="1"/>
    <col min="3097" max="3097" width="11.85546875" customWidth="1"/>
    <col min="3098" max="3098" width="14.85546875" customWidth="1"/>
    <col min="3099" max="3319" width="15.28515625" customWidth="1"/>
    <col min="3320" max="3320" width="5.140625" customWidth="1"/>
    <col min="3321" max="3321" width="15.28515625" customWidth="1"/>
    <col min="3322" max="3322" width="4.42578125" customWidth="1"/>
    <col min="3323" max="3323" width="12.5703125" customWidth="1"/>
    <col min="3324" max="3324" width="14.85546875" customWidth="1"/>
    <col min="3325" max="3325" width="23.5703125" customWidth="1"/>
    <col min="3326" max="3326" width="16.140625" customWidth="1"/>
    <col min="3327" max="3327" width="15.5703125" customWidth="1"/>
    <col min="3328" max="3328" width="16.42578125" customWidth="1"/>
    <col min="3329" max="3329" width="15.7109375" customWidth="1"/>
    <col min="3331" max="3331" width="14.85546875" customWidth="1"/>
    <col min="3332" max="3332" width="25.28515625" customWidth="1"/>
    <col min="3333" max="3333" width="14.85546875" customWidth="1"/>
    <col min="3334" max="3334" width="11" customWidth="1"/>
    <col min="3335" max="3335" width="14.85546875" customWidth="1"/>
    <col min="3336" max="3336" width="47.7109375" customWidth="1"/>
    <col min="3337" max="3338" width="14.85546875" customWidth="1"/>
    <col min="3339" max="3339" width="12.140625" customWidth="1"/>
    <col min="3340" max="3341" width="14.85546875" customWidth="1"/>
    <col min="3342" max="3342" width="14.28515625" customWidth="1"/>
    <col min="3343" max="3343" width="14" customWidth="1"/>
    <col min="3344" max="3345" width="10.7109375" customWidth="1"/>
    <col min="3346" max="3346" width="11.5703125" customWidth="1"/>
    <col min="3347" max="3347" width="11.42578125" customWidth="1"/>
    <col min="3348" max="3349" width="10.7109375" customWidth="1"/>
    <col min="3350" max="3350" width="11.85546875" customWidth="1"/>
    <col min="3351" max="3351" width="14.5703125" customWidth="1"/>
    <col min="3352" max="3352" width="10.5703125" customWidth="1"/>
    <col min="3353" max="3353" width="11.85546875" customWidth="1"/>
    <col min="3354" max="3354" width="14.85546875" customWidth="1"/>
    <col min="3355" max="3575" width="15.28515625" customWidth="1"/>
    <col min="3576" max="3576" width="5.140625" customWidth="1"/>
    <col min="3577" max="3577" width="15.28515625" customWidth="1"/>
    <col min="3578" max="3578" width="4.42578125" customWidth="1"/>
    <col min="3579" max="3579" width="12.5703125" customWidth="1"/>
    <col min="3580" max="3580" width="14.85546875" customWidth="1"/>
    <col min="3581" max="3581" width="23.5703125" customWidth="1"/>
    <col min="3582" max="3582" width="16.140625" customWidth="1"/>
    <col min="3583" max="3583" width="15.5703125" customWidth="1"/>
    <col min="3584" max="3584" width="16.42578125" customWidth="1"/>
    <col min="3585" max="3585" width="15.7109375" customWidth="1"/>
    <col min="3587" max="3587" width="14.85546875" customWidth="1"/>
    <col min="3588" max="3588" width="25.28515625" customWidth="1"/>
    <col min="3589" max="3589" width="14.85546875" customWidth="1"/>
    <col min="3590" max="3590" width="11" customWidth="1"/>
    <col min="3591" max="3591" width="14.85546875" customWidth="1"/>
    <col min="3592" max="3592" width="47.7109375" customWidth="1"/>
    <col min="3593" max="3594" width="14.85546875" customWidth="1"/>
    <col min="3595" max="3595" width="12.140625" customWidth="1"/>
    <col min="3596" max="3597" width="14.85546875" customWidth="1"/>
    <col min="3598" max="3598" width="14.28515625" customWidth="1"/>
    <col min="3599" max="3599" width="14" customWidth="1"/>
    <col min="3600" max="3601" width="10.7109375" customWidth="1"/>
    <col min="3602" max="3602" width="11.5703125" customWidth="1"/>
    <col min="3603" max="3603" width="11.42578125" customWidth="1"/>
    <col min="3604" max="3605" width="10.7109375" customWidth="1"/>
    <col min="3606" max="3606" width="11.85546875" customWidth="1"/>
    <col min="3607" max="3607" width="14.5703125" customWidth="1"/>
    <col min="3608" max="3608" width="10.5703125" customWidth="1"/>
    <col min="3609" max="3609" width="11.85546875" customWidth="1"/>
    <col min="3610" max="3610" width="14.85546875" customWidth="1"/>
    <col min="3611" max="3831" width="15.28515625" customWidth="1"/>
    <col min="3832" max="3832" width="5.140625" customWidth="1"/>
    <col min="3833" max="3833" width="15.28515625" customWidth="1"/>
    <col min="3834" max="3834" width="4.42578125" customWidth="1"/>
    <col min="3835" max="3835" width="12.5703125" customWidth="1"/>
    <col min="3836" max="3836" width="14.85546875" customWidth="1"/>
    <col min="3837" max="3837" width="23.5703125" customWidth="1"/>
    <col min="3838" max="3838" width="16.140625" customWidth="1"/>
    <col min="3839" max="3839" width="15.5703125" customWidth="1"/>
    <col min="3840" max="3840" width="16.42578125" customWidth="1"/>
    <col min="3841" max="3841" width="15.7109375" customWidth="1"/>
    <col min="3843" max="3843" width="14.85546875" customWidth="1"/>
    <col min="3844" max="3844" width="25.28515625" customWidth="1"/>
    <col min="3845" max="3845" width="14.85546875" customWidth="1"/>
    <col min="3846" max="3846" width="11" customWidth="1"/>
    <col min="3847" max="3847" width="14.85546875" customWidth="1"/>
    <col min="3848" max="3848" width="47.7109375" customWidth="1"/>
    <col min="3849" max="3850" width="14.85546875" customWidth="1"/>
    <col min="3851" max="3851" width="12.140625" customWidth="1"/>
    <col min="3852" max="3853" width="14.85546875" customWidth="1"/>
    <col min="3854" max="3854" width="14.28515625" customWidth="1"/>
    <col min="3855" max="3855" width="14" customWidth="1"/>
    <col min="3856" max="3857" width="10.7109375" customWidth="1"/>
    <col min="3858" max="3858" width="11.5703125" customWidth="1"/>
    <col min="3859" max="3859" width="11.42578125" customWidth="1"/>
    <col min="3860" max="3861" width="10.7109375" customWidth="1"/>
    <col min="3862" max="3862" width="11.85546875" customWidth="1"/>
    <col min="3863" max="3863" width="14.5703125" customWidth="1"/>
    <col min="3864" max="3864" width="10.5703125" customWidth="1"/>
    <col min="3865" max="3865" width="11.85546875" customWidth="1"/>
    <col min="3866" max="3866" width="14.85546875" customWidth="1"/>
    <col min="3867" max="4087" width="15.28515625" customWidth="1"/>
    <col min="4088" max="4088" width="5.140625" customWidth="1"/>
    <col min="4089" max="4089" width="15.28515625" customWidth="1"/>
    <col min="4090" max="4090" width="4.42578125" customWidth="1"/>
    <col min="4091" max="4091" width="12.5703125" customWidth="1"/>
    <col min="4092" max="4092" width="14.85546875" customWidth="1"/>
    <col min="4093" max="4093" width="23.5703125" customWidth="1"/>
    <col min="4094" max="4094" width="16.140625" customWidth="1"/>
    <col min="4095" max="4095" width="15.5703125" customWidth="1"/>
    <col min="4096" max="4096" width="16.42578125" customWidth="1"/>
    <col min="4097" max="4097" width="15.7109375" customWidth="1"/>
    <col min="4099" max="4099" width="14.85546875" customWidth="1"/>
    <col min="4100" max="4100" width="25.28515625" customWidth="1"/>
    <col min="4101" max="4101" width="14.85546875" customWidth="1"/>
    <col min="4102" max="4102" width="11" customWidth="1"/>
    <col min="4103" max="4103" width="14.85546875" customWidth="1"/>
    <col min="4104" max="4104" width="47.7109375" customWidth="1"/>
    <col min="4105" max="4106" width="14.85546875" customWidth="1"/>
    <col min="4107" max="4107" width="12.140625" customWidth="1"/>
    <col min="4108" max="4109" width="14.85546875" customWidth="1"/>
    <col min="4110" max="4110" width="14.28515625" customWidth="1"/>
    <col min="4111" max="4111" width="14" customWidth="1"/>
    <col min="4112" max="4113" width="10.7109375" customWidth="1"/>
    <col min="4114" max="4114" width="11.5703125" customWidth="1"/>
    <col min="4115" max="4115" width="11.42578125" customWidth="1"/>
    <col min="4116" max="4117" width="10.7109375" customWidth="1"/>
    <col min="4118" max="4118" width="11.85546875" customWidth="1"/>
    <col min="4119" max="4119" width="14.5703125" customWidth="1"/>
    <col min="4120" max="4120" width="10.5703125" customWidth="1"/>
    <col min="4121" max="4121" width="11.85546875" customWidth="1"/>
    <col min="4122" max="4122" width="14.85546875" customWidth="1"/>
    <col min="4123" max="4343" width="15.28515625" customWidth="1"/>
    <col min="4344" max="4344" width="5.140625" customWidth="1"/>
    <col min="4345" max="4345" width="15.28515625" customWidth="1"/>
    <col min="4346" max="4346" width="4.42578125" customWidth="1"/>
    <col min="4347" max="4347" width="12.5703125" customWidth="1"/>
    <col min="4348" max="4348" width="14.85546875" customWidth="1"/>
    <col min="4349" max="4349" width="23.5703125" customWidth="1"/>
    <col min="4350" max="4350" width="16.140625" customWidth="1"/>
    <col min="4351" max="4351" width="15.5703125" customWidth="1"/>
    <col min="4352" max="4352" width="16.42578125" customWidth="1"/>
    <col min="4353" max="4353" width="15.7109375" customWidth="1"/>
    <col min="4355" max="4355" width="14.85546875" customWidth="1"/>
    <col min="4356" max="4356" width="25.28515625" customWidth="1"/>
    <col min="4357" max="4357" width="14.85546875" customWidth="1"/>
    <col min="4358" max="4358" width="11" customWidth="1"/>
    <col min="4359" max="4359" width="14.85546875" customWidth="1"/>
    <col min="4360" max="4360" width="47.7109375" customWidth="1"/>
    <col min="4361" max="4362" width="14.85546875" customWidth="1"/>
    <col min="4363" max="4363" width="12.140625" customWidth="1"/>
    <col min="4364" max="4365" width="14.85546875" customWidth="1"/>
    <col min="4366" max="4366" width="14.28515625" customWidth="1"/>
    <col min="4367" max="4367" width="14" customWidth="1"/>
    <col min="4368" max="4369" width="10.7109375" customWidth="1"/>
    <col min="4370" max="4370" width="11.5703125" customWidth="1"/>
    <col min="4371" max="4371" width="11.42578125" customWidth="1"/>
    <col min="4372" max="4373" width="10.7109375" customWidth="1"/>
    <col min="4374" max="4374" width="11.85546875" customWidth="1"/>
    <col min="4375" max="4375" width="14.5703125" customWidth="1"/>
    <col min="4376" max="4376" width="10.5703125" customWidth="1"/>
    <col min="4377" max="4377" width="11.85546875" customWidth="1"/>
    <col min="4378" max="4378" width="14.85546875" customWidth="1"/>
    <col min="4379" max="4599" width="15.28515625" customWidth="1"/>
    <col min="4600" max="4600" width="5.140625" customWidth="1"/>
    <col min="4601" max="4601" width="15.28515625" customWidth="1"/>
    <col min="4602" max="4602" width="4.42578125" customWidth="1"/>
    <col min="4603" max="4603" width="12.5703125" customWidth="1"/>
    <col min="4604" max="4604" width="14.85546875" customWidth="1"/>
    <col min="4605" max="4605" width="23.5703125" customWidth="1"/>
    <col min="4606" max="4606" width="16.140625" customWidth="1"/>
    <col min="4607" max="4607" width="15.5703125" customWidth="1"/>
    <col min="4608" max="4608" width="16.42578125" customWidth="1"/>
    <col min="4609" max="4609" width="15.7109375" customWidth="1"/>
    <col min="4611" max="4611" width="14.85546875" customWidth="1"/>
    <col min="4612" max="4612" width="25.28515625" customWidth="1"/>
    <col min="4613" max="4613" width="14.85546875" customWidth="1"/>
    <col min="4614" max="4614" width="11" customWidth="1"/>
    <col min="4615" max="4615" width="14.85546875" customWidth="1"/>
    <col min="4616" max="4616" width="47.7109375" customWidth="1"/>
    <col min="4617" max="4618" width="14.85546875" customWidth="1"/>
    <col min="4619" max="4619" width="12.140625" customWidth="1"/>
    <col min="4620" max="4621" width="14.85546875" customWidth="1"/>
    <col min="4622" max="4622" width="14.28515625" customWidth="1"/>
    <col min="4623" max="4623" width="14" customWidth="1"/>
    <col min="4624" max="4625" width="10.7109375" customWidth="1"/>
    <col min="4626" max="4626" width="11.5703125" customWidth="1"/>
    <col min="4627" max="4627" width="11.42578125" customWidth="1"/>
    <col min="4628" max="4629" width="10.7109375" customWidth="1"/>
    <col min="4630" max="4630" width="11.85546875" customWidth="1"/>
    <col min="4631" max="4631" width="14.5703125" customWidth="1"/>
    <col min="4632" max="4632" width="10.5703125" customWidth="1"/>
    <col min="4633" max="4633" width="11.85546875" customWidth="1"/>
    <col min="4634" max="4634" width="14.85546875" customWidth="1"/>
    <col min="4635" max="4855" width="15.28515625" customWidth="1"/>
    <col min="4856" max="4856" width="5.140625" customWidth="1"/>
    <col min="4857" max="4857" width="15.28515625" customWidth="1"/>
    <col min="4858" max="4858" width="4.42578125" customWidth="1"/>
    <col min="4859" max="4859" width="12.5703125" customWidth="1"/>
    <col min="4860" max="4860" width="14.85546875" customWidth="1"/>
    <col min="4861" max="4861" width="23.5703125" customWidth="1"/>
    <col min="4862" max="4862" width="16.140625" customWidth="1"/>
    <col min="4863" max="4863" width="15.5703125" customWidth="1"/>
    <col min="4864" max="4864" width="16.42578125" customWidth="1"/>
    <col min="4865" max="4865" width="15.7109375" customWidth="1"/>
    <col min="4867" max="4867" width="14.85546875" customWidth="1"/>
    <col min="4868" max="4868" width="25.28515625" customWidth="1"/>
    <col min="4869" max="4869" width="14.85546875" customWidth="1"/>
    <col min="4870" max="4870" width="11" customWidth="1"/>
    <col min="4871" max="4871" width="14.85546875" customWidth="1"/>
    <col min="4872" max="4872" width="47.7109375" customWidth="1"/>
    <col min="4873" max="4874" width="14.85546875" customWidth="1"/>
    <col min="4875" max="4875" width="12.140625" customWidth="1"/>
    <col min="4876" max="4877" width="14.85546875" customWidth="1"/>
    <col min="4878" max="4878" width="14.28515625" customWidth="1"/>
    <col min="4879" max="4879" width="14" customWidth="1"/>
    <col min="4880" max="4881" width="10.7109375" customWidth="1"/>
    <col min="4882" max="4882" width="11.5703125" customWidth="1"/>
    <col min="4883" max="4883" width="11.42578125" customWidth="1"/>
    <col min="4884" max="4885" width="10.7109375" customWidth="1"/>
    <col min="4886" max="4886" width="11.85546875" customWidth="1"/>
    <col min="4887" max="4887" width="14.5703125" customWidth="1"/>
    <col min="4888" max="4888" width="10.5703125" customWidth="1"/>
    <col min="4889" max="4889" width="11.85546875" customWidth="1"/>
    <col min="4890" max="4890" width="14.85546875" customWidth="1"/>
    <col min="4891" max="5111" width="15.28515625" customWidth="1"/>
    <col min="5112" max="5112" width="5.140625" customWidth="1"/>
    <col min="5113" max="5113" width="15.28515625" customWidth="1"/>
    <col min="5114" max="5114" width="4.42578125" customWidth="1"/>
    <col min="5115" max="5115" width="12.5703125" customWidth="1"/>
    <col min="5116" max="5116" width="14.85546875" customWidth="1"/>
    <col min="5117" max="5117" width="23.5703125" customWidth="1"/>
    <col min="5118" max="5118" width="16.140625" customWidth="1"/>
    <col min="5119" max="5119" width="15.5703125" customWidth="1"/>
    <col min="5120" max="5120" width="16.42578125" customWidth="1"/>
    <col min="5121" max="5121" width="15.7109375" customWidth="1"/>
    <col min="5123" max="5123" width="14.85546875" customWidth="1"/>
    <col min="5124" max="5124" width="25.28515625" customWidth="1"/>
    <col min="5125" max="5125" width="14.85546875" customWidth="1"/>
    <col min="5126" max="5126" width="11" customWidth="1"/>
    <col min="5127" max="5127" width="14.85546875" customWidth="1"/>
    <col min="5128" max="5128" width="47.7109375" customWidth="1"/>
    <col min="5129" max="5130" width="14.85546875" customWidth="1"/>
    <col min="5131" max="5131" width="12.140625" customWidth="1"/>
    <col min="5132" max="5133" width="14.85546875" customWidth="1"/>
    <col min="5134" max="5134" width="14.28515625" customWidth="1"/>
    <col min="5135" max="5135" width="14" customWidth="1"/>
    <col min="5136" max="5137" width="10.7109375" customWidth="1"/>
    <col min="5138" max="5138" width="11.5703125" customWidth="1"/>
    <col min="5139" max="5139" width="11.42578125" customWidth="1"/>
    <col min="5140" max="5141" width="10.7109375" customWidth="1"/>
    <col min="5142" max="5142" width="11.85546875" customWidth="1"/>
    <col min="5143" max="5143" width="14.5703125" customWidth="1"/>
    <col min="5144" max="5144" width="10.5703125" customWidth="1"/>
    <col min="5145" max="5145" width="11.85546875" customWidth="1"/>
    <col min="5146" max="5146" width="14.85546875" customWidth="1"/>
    <col min="5147" max="5367" width="15.28515625" customWidth="1"/>
    <col min="5368" max="5368" width="5.140625" customWidth="1"/>
    <col min="5369" max="5369" width="15.28515625" customWidth="1"/>
    <col min="5370" max="5370" width="4.42578125" customWidth="1"/>
    <col min="5371" max="5371" width="12.5703125" customWidth="1"/>
    <col min="5372" max="5372" width="14.85546875" customWidth="1"/>
    <col min="5373" max="5373" width="23.5703125" customWidth="1"/>
    <col min="5374" max="5374" width="16.140625" customWidth="1"/>
    <col min="5375" max="5375" width="15.5703125" customWidth="1"/>
    <col min="5376" max="5376" width="16.42578125" customWidth="1"/>
    <col min="5377" max="5377" width="15.7109375" customWidth="1"/>
    <col min="5379" max="5379" width="14.85546875" customWidth="1"/>
    <col min="5380" max="5380" width="25.28515625" customWidth="1"/>
    <col min="5381" max="5381" width="14.85546875" customWidth="1"/>
    <col min="5382" max="5382" width="11" customWidth="1"/>
    <col min="5383" max="5383" width="14.85546875" customWidth="1"/>
    <col min="5384" max="5384" width="47.7109375" customWidth="1"/>
    <col min="5385" max="5386" width="14.85546875" customWidth="1"/>
    <col min="5387" max="5387" width="12.140625" customWidth="1"/>
    <col min="5388" max="5389" width="14.85546875" customWidth="1"/>
    <col min="5390" max="5390" width="14.28515625" customWidth="1"/>
    <col min="5391" max="5391" width="14" customWidth="1"/>
    <col min="5392" max="5393" width="10.7109375" customWidth="1"/>
    <col min="5394" max="5394" width="11.5703125" customWidth="1"/>
    <col min="5395" max="5395" width="11.42578125" customWidth="1"/>
    <col min="5396" max="5397" width="10.7109375" customWidth="1"/>
    <col min="5398" max="5398" width="11.85546875" customWidth="1"/>
    <col min="5399" max="5399" width="14.5703125" customWidth="1"/>
    <col min="5400" max="5400" width="10.5703125" customWidth="1"/>
    <col min="5401" max="5401" width="11.85546875" customWidth="1"/>
    <col min="5402" max="5402" width="14.85546875" customWidth="1"/>
    <col min="5403" max="5623" width="15.28515625" customWidth="1"/>
    <col min="5624" max="5624" width="5.140625" customWidth="1"/>
    <col min="5625" max="5625" width="15.28515625" customWidth="1"/>
    <col min="5626" max="5626" width="4.42578125" customWidth="1"/>
    <col min="5627" max="5627" width="12.5703125" customWidth="1"/>
    <col min="5628" max="5628" width="14.85546875" customWidth="1"/>
    <col min="5629" max="5629" width="23.5703125" customWidth="1"/>
    <col min="5630" max="5630" width="16.140625" customWidth="1"/>
    <col min="5631" max="5631" width="15.5703125" customWidth="1"/>
    <col min="5632" max="5632" width="16.42578125" customWidth="1"/>
    <col min="5633" max="5633" width="15.7109375" customWidth="1"/>
    <col min="5635" max="5635" width="14.85546875" customWidth="1"/>
    <col min="5636" max="5636" width="25.28515625" customWidth="1"/>
    <col min="5637" max="5637" width="14.85546875" customWidth="1"/>
    <col min="5638" max="5638" width="11" customWidth="1"/>
    <col min="5639" max="5639" width="14.85546875" customWidth="1"/>
    <col min="5640" max="5640" width="47.7109375" customWidth="1"/>
    <col min="5641" max="5642" width="14.85546875" customWidth="1"/>
    <col min="5643" max="5643" width="12.140625" customWidth="1"/>
    <col min="5644" max="5645" width="14.85546875" customWidth="1"/>
    <col min="5646" max="5646" width="14.28515625" customWidth="1"/>
    <col min="5647" max="5647" width="14" customWidth="1"/>
    <col min="5648" max="5649" width="10.7109375" customWidth="1"/>
    <col min="5650" max="5650" width="11.5703125" customWidth="1"/>
    <col min="5651" max="5651" width="11.42578125" customWidth="1"/>
    <col min="5652" max="5653" width="10.7109375" customWidth="1"/>
    <col min="5654" max="5654" width="11.85546875" customWidth="1"/>
    <col min="5655" max="5655" width="14.5703125" customWidth="1"/>
    <col min="5656" max="5656" width="10.5703125" customWidth="1"/>
    <col min="5657" max="5657" width="11.85546875" customWidth="1"/>
    <col min="5658" max="5658" width="14.85546875" customWidth="1"/>
    <col min="5659" max="5879" width="15.28515625" customWidth="1"/>
    <col min="5880" max="5880" width="5.140625" customWidth="1"/>
    <col min="5881" max="5881" width="15.28515625" customWidth="1"/>
    <col min="5882" max="5882" width="4.42578125" customWidth="1"/>
    <col min="5883" max="5883" width="12.5703125" customWidth="1"/>
    <col min="5884" max="5884" width="14.85546875" customWidth="1"/>
    <col min="5885" max="5885" width="23.5703125" customWidth="1"/>
    <col min="5886" max="5886" width="16.140625" customWidth="1"/>
    <col min="5887" max="5887" width="15.5703125" customWidth="1"/>
    <col min="5888" max="5888" width="16.42578125" customWidth="1"/>
    <col min="5889" max="5889" width="15.7109375" customWidth="1"/>
    <col min="5891" max="5891" width="14.85546875" customWidth="1"/>
    <col min="5892" max="5892" width="25.28515625" customWidth="1"/>
    <col min="5893" max="5893" width="14.85546875" customWidth="1"/>
    <col min="5894" max="5894" width="11" customWidth="1"/>
    <col min="5895" max="5895" width="14.85546875" customWidth="1"/>
    <col min="5896" max="5896" width="47.7109375" customWidth="1"/>
    <col min="5897" max="5898" width="14.85546875" customWidth="1"/>
    <col min="5899" max="5899" width="12.140625" customWidth="1"/>
    <col min="5900" max="5901" width="14.85546875" customWidth="1"/>
    <col min="5902" max="5902" width="14.28515625" customWidth="1"/>
    <col min="5903" max="5903" width="14" customWidth="1"/>
    <col min="5904" max="5905" width="10.7109375" customWidth="1"/>
    <col min="5906" max="5906" width="11.5703125" customWidth="1"/>
    <col min="5907" max="5907" width="11.42578125" customWidth="1"/>
    <col min="5908" max="5909" width="10.7109375" customWidth="1"/>
    <col min="5910" max="5910" width="11.85546875" customWidth="1"/>
    <col min="5911" max="5911" width="14.5703125" customWidth="1"/>
    <col min="5912" max="5912" width="10.5703125" customWidth="1"/>
    <col min="5913" max="5913" width="11.85546875" customWidth="1"/>
    <col min="5914" max="5914" width="14.85546875" customWidth="1"/>
    <col min="5915" max="6135" width="15.28515625" customWidth="1"/>
    <col min="6136" max="6136" width="5.140625" customWidth="1"/>
    <col min="6137" max="6137" width="15.28515625" customWidth="1"/>
    <col min="6138" max="6138" width="4.42578125" customWidth="1"/>
    <col min="6139" max="6139" width="12.5703125" customWidth="1"/>
    <col min="6140" max="6140" width="14.85546875" customWidth="1"/>
    <col min="6141" max="6141" width="23.5703125" customWidth="1"/>
    <col min="6142" max="6142" width="16.140625" customWidth="1"/>
    <col min="6143" max="6143" width="15.5703125" customWidth="1"/>
    <col min="6144" max="6144" width="16.42578125" customWidth="1"/>
    <col min="6145" max="6145" width="15.7109375" customWidth="1"/>
    <col min="6147" max="6147" width="14.85546875" customWidth="1"/>
    <col min="6148" max="6148" width="25.28515625" customWidth="1"/>
    <col min="6149" max="6149" width="14.85546875" customWidth="1"/>
    <col min="6150" max="6150" width="11" customWidth="1"/>
    <col min="6151" max="6151" width="14.85546875" customWidth="1"/>
    <col min="6152" max="6152" width="47.7109375" customWidth="1"/>
    <col min="6153" max="6154" width="14.85546875" customWidth="1"/>
    <col min="6155" max="6155" width="12.140625" customWidth="1"/>
    <col min="6156" max="6157" width="14.85546875" customWidth="1"/>
    <col min="6158" max="6158" width="14.28515625" customWidth="1"/>
    <col min="6159" max="6159" width="14" customWidth="1"/>
    <col min="6160" max="6161" width="10.7109375" customWidth="1"/>
    <col min="6162" max="6162" width="11.5703125" customWidth="1"/>
    <col min="6163" max="6163" width="11.42578125" customWidth="1"/>
    <col min="6164" max="6165" width="10.7109375" customWidth="1"/>
    <col min="6166" max="6166" width="11.85546875" customWidth="1"/>
    <col min="6167" max="6167" width="14.5703125" customWidth="1"/>
    <col min="6168" max="6168" width="10.5703125" customWidth="1"/>
    <col min="6169" max="6169" width="11.85546875" customWidth="1"/>
    <col min="6170" max="6170" width="14.85546875" customWidth="1"/>
    <col min="6171" max="6391" width="15.28515625" customWidth="1"/>
    <col min="6392" max="6392" width="5.140625" customWidth="1"/>
    <col min="6393" max="6393" width="15.28515625" customWidth="1"/>
    <col min="6394" max="6394" width="4.42578125" customWidth="1"/>
    <col min="6395" max="6395" width="12.5703125" customWidth="1"/>
    <col min="6396" max="6396" width="14.85546875" customWidth="1"/>
    <col min="6397" max="6397" width="23.5703125" customWidth="1"/>
    <col min="6398" max="6398" width="16.140625" customWidth="1"/>
    <col min="6399" max="6399" width="15.5703125" customWidth="1"/>
    <col min="6400" max="6400" width="16.42578125" customWidth="1"/>
    <col min="6401" max="6401" width="15.7109375" customWidth="1"/>
    <col min="6403" max="6403" width="14.85546875" customWidth="1"/>
    <col min="6404" max="6404" width="25.28515625" customWidth="1"/>
    <col min="6405" max="6405" width="14.85546875" customWidth="1"/>
    <col min="6406" max="6406" width="11" customWidth="1"/>
    <col min="6407" max="6407" width="14.85546875" customWidth="1"/>
    <col min="6408" max="6408" width="47.7109375" customWidth="1"/>
    <col min="6409" max="6410" width="14.85546875" customWidth="1"/>
    <col min="6411" max="6411" width="12.140625" customWidth="1"/>
    <col min="6412" max="6413" width="14.85546875" customWidth="1"/>
    <col min="6414" max="6414" width="14.28515625" customWidth="1"/>
    <col min="6415" max="6415" width="14" customWidth="1"/>
    <col min="6416" max="6417" width="10.7109375" customWidth="1"/>
    <col min="6418" max="6418" width="11.5703125" customWidth="1"/>
    <col min="6419" max="6419" width="11.42578125" customWidth="1"/>
    <col min="6420" max="6421" width="10.7109375" customWidth="1"/>
    <col min="6422" max="6422" width="11.85546875" customWidth="1"/>
    <col min="6423" max="6423" width="14.5703125" customWidth="1"/>
    <col min="6424" max="6424" width="10.5703125" customWidth="1"/>
    <col min="6425" max="6425" width="11.85546875" customWidth="1"/>
    <col min="6426" max="6426" width="14.85546875" customWidth="1"/>
    <col min="6427" max="6647" width="15.28515625" customWidth="1"/>
    <col min="6648" max="6648" width="5.140625" customWidth="1"/>
    <col min="6649" max="6649" width="15.28515625" customWidth="1"/>
    <col min="6650" max="6650" width="4.42578125" customWidth="1"/>
    <col min="6651" max="6651" width="12.5703125" customWidth="1"/>
    <col min="6652" max="6652" width="14.85546875" customWidth="1"/>
    <col min="6653" max="6653" width="23.5703125" customWidth="1"/>
    <col min="6654" max="6654" width="16.140625" customWidth="1"/>
    <col min="6655" max="6655" width="15.5703125" customWidth="1"/>
    <col min="6656" max="6656" width="16.42578125" customWidth="1"/>
    <col min="6657" max="6657" width="15.7109375" customWidth="1"/>
    <col min="6659" max="6659" width="14.85546875" customWidth="1"/>
    <col min="6660" max="6660" width="25.28515625" customWidth="1"/>
    <col min="6661" max="6661" width="14.85546875" customWidth="1"/>
    <col min="6662" max="6662" width="11" customWidth="1"/>
    <col min="6663" max="6663" width="14.85546875" customWidth="1"/>
    <col min="6664" max="6664" width="47.7109375" customWidth="1"/>
    <col min="6665" max="6666" width="14.85546875" customWidth="1"/>
    <col min="6667" max="6667" width="12.140625" customWidth="1"/>
    <col min="6668" max="6669" width="14.85546875" customWidth="1"/>
    <col min="6670" max="6670" width="14.28515625" customWidth="1"/>
    <col min="6671" max="6671" width="14" customWidth="1"/>
    <col min="6672" max="6673" width="10.7109375" customWidth="1"/>
    <col min="6674" max="6674" width="11.5703125" customWidth="1"/>
    <col min="6675" max="6675" width="11.42578125" customWidth="1"/>
    <col min="6676" max="6677" width="10.7109375" customWidth="1"/>
    <col min="6678" max="6678" width="11.85546875" customWidth="1"/>
    <col min="6679" max="6679" width="14.5703125" customWidth="1"/>
    <col min="6680" max="6680" width="10.5703125" customWidth="1"/>
    <col min="6681" max="6681" width="11.85546875" customWidth="1"/>
    <col min="6682" max="6682" width="14.85546875" customWidth="1"/>
    <col min="6683" max="6903" width="15.28515625" customWidth="1"/>
    <col min="6904" max="6904" width="5.140625" customWidth="1"/>
    <col min="6905" max="6905" width="15.28515625" customWidth="1"/>
    <col min="6906" max="6906" width="4.42578125" customWidth="1"/>
    <col min="6907" max="6907" width="12.5703125" customWidth="1"/>
    <col min="6908" max="6908" width="14.85546875" customWidth="1"/>
    <col min="6909" max="6909" width="23.5703125" customWidth="1"/>
    <col min="6910" max="6910" width="16.140625" customWidth="1"/>
    <col min="6911" max="6911" width="15.5703125" customWidth="1"/>
    <col min="6912" max="6912" width="16.42578125" customWidth="1"/>
    <col min="6913" max="6913" width="15.7109375" customWidth="1"/>
    <col min="6915" max="6915" width="14.85546875" customWidth="1"/>
    <col min="6916" max="6916" width="25.28515625" customWidth="1"/>
    <col min="6917" max="6917" width="14.85546875" customWidth="1"/>
    <col min="6918" max="6918" width="11" customWidth="1"/>
    <col min="6919" max="6919" width="14.85546875" customWidth="1"/>
    <col min="6920" max="6920" width="47.7109375" customWidth="1"/>
    <col min="6921" max="6922" width="14.85546875" customWidth="1"/>
    <col min="6923" max="6923" width="12.140625" customWidth="1"/>
    <col min="6924" max="6925" width="14.85546875" customWidth="1"/>
    <col min="6926" max="6926" width="14.28515625" customWidth="1"/>
    <col min="6927" max="6927" width="14" customWidth="1"/>
    <col min="6928" max="6929" width="10.7109375" customWidth="1"/>
    <col min="6930" max="6930" width="11.5703125" customWidth="1"/>
    <col min="6931" max="6931" width="11.42578125" customWidth="1"/>
    <col min="6932" max="6933" width="10.7109375" customWidth="1"/>
    <col min="6934" max="6934" width="11.85546875" customWidth="1"/>
    <col min="6935" max="6935" width="14.5703125" customWidth="1"/>
    <col min="6936" max="6936" width="10.5703125" customWidth="1"/>
    <col min="6937" max="6937" width="11.85546875" customWidth="1"/>
    <col min="6938" max="6938" width="14.85546875" customWidth="1"/>
    <col min="6939" max="7159" width="15.28515625" customWidth="1"/>
    <col min="7160" max="7160" width="5.140625" customWidth="1"/>
    <col min="7161" max="7161" width="15.28515625" customWidth="1"/>
    <col min="7162" max="7162" width="4.42578125" customWidth="1"/>
    <col min="7163" max="7163" width="12.5703125" customWidth="1"/>
    <col min="7164" max="7164" width="14.85546875" customWidth="1"/>
    <col min="7165" max="7165" width="23.5703125" customWidth="1"/>
    <col min="7166" max="7166" width="16.140625" customWidth="1"/>
    <col min="7167" max="7167" width="15.5703125" customWidth="1"/>
    <col min="7168" max="7168" width="16.42578125" customWidth="1"/>
    <col min="7169" max="7169" width="15.7109375" customWidth="1"/>
    <col min="7171" max="7171" width="14.85546875" customWidth="1"/>
    <col min="7172" max="7172" width="25.28515625" customWidth="1"/>
    <col min="7173" max="7173" width="14.85546875" customWidth="1"/>
    <col min="7174" max="7174" width="11" customWidth="1"/>
    <col min="7175" max="7175" width="14.85546875" customWidth="1"/>
    <col min="7176" max="7176" width="47.7109375" customWidth="1"/>
    <col min="7177" max="7178" width="14.85546875" customWidth="1"/>
    <col min="7179" max="7179" width="12.140625" customWidth="1"/>
    <col min="7180" max="7181" width="14.85546875" customWidth="1"/>
    <col min="7182" max="7182" width="14.28515625" customWidth="1"/>
    <col min="7183" max="7183" width="14" customWidth="1"/>
    <col min="7184" max="7185" width="10.7109375" customWidth="1"/>
    <col min="7186" max="7186" width="11.5703125" customWidth="1"/>
    <col min="7187" max="7187" width="11.42578125" customWidth="1"/>
    <col min="7188" max="7189" width="10.7109375" customWidth="1"/>
    <col min="7190" max="7190" width="11.85546875" customWidth="1"/>
    <col min="7191" max="7191" width="14.5703125" customWidth="1"/>
    <col min="7192" max="7192" width="10.5703125" customWidth="1"/>
    <col min="7193" max="7193" width="11.85546875" customWidth="1"/>
    <col min="7194" max="7194" width="14.85546875" customWidth="1"/>
    <col min="7195" max="7415" width="15.28515625" customWidth="1"/>
    <col min="7416" max="7416" width="5.140625" customWidth="1"/>
    <col min="7417" max="7417" width="15.28515625" customWidth="1"/>
    <col min="7418" max="7418" width="4.42578125" customWidth="1"/>
    <col min="7419" max="7419" width="12.5703125" customWidth="1"/>
    <col min="7420" max="7420" width="14.85546875" customWidth="1"/>
    <col min="7421" max="7421" width="23.5703125" customWidth="1"/>
    <col min="7422" max="7422" width="16.140625" customWidth="1"/>
    <col min="7423" max="7423" width="15.5703125" customWidth="1"/>
    <col min="7424" max="7424" width="16.42578125" customWidth="1"/>
    <col min="7425" max="7425" width="15.7109375" customWidth="1"/>
    <col min="7427" max="7427" width="14.85546875" customWidth="1"/>
    <col min="7428" max="7428" width="25.28515625" customWidth="1"/>
    <col min="7429" max="7429" width="14.85546875" customWidth="1"/>
    <col min="7430" max="7430" width="11" customWidth="1"/>
    <col min="7431" max="7431" width="14.85546875" customWidth="1"/>
    <col min="7432" max="7432" width="47.7109375" customWidth="1"/>
    <col min="7433" max="7434" width="14.85546875" customWidth="1"/>
    <col min="7435" max="7435" width="12.140625" customWidth="1"/>
    <col min="7436" max="7437" width="14.85546875" customWidth="1"/>
    <col min="7438" max="7438" width="14.28515625" customWidth="1"/>
    <col min="7439" max="7439" width="14" customWidth="1"/>
    <col min="7440" max="7441" width="10.7109375" customWidth="1"/>
    <col min="7442" max="7442" width="11.5703125" customWidth="1"/>
    <col min="7443" max="7443" width="11.42578125" customWidth="1"/>
    <col min="7444" max="7445" width="10.7109375" customWidth="1"/>
    <col min="7446" max="7446" width="11.85546875" customWidth="1"/>
    <col min="7447" max="7447" width="14.5703125" customWidth="1"/>
    <col min="7448" max="7448" width="10.5703125" customWidth="1"/>
    <col min="7449" max="7449" width="11.85546875" customWidth="1"/>
    <col min="7450" max="7450" width="14.85546875" customWidth="1"/>
    <col min="7451" max="7671" width="15.28515625" customWidth="1"/>
    <col min="7672" max="7672" width="5.140625" customWidth="1"/>
    <col min="7673" max="7673" width="15.28515625" customWidth="1"/>
    <col min="7674" max="7674" width="4.42578125" customWidth="1"/>
    <col min="7675" max="7675" width="12.5703125" customWidth="1"/>
    <col min="7676" max="7676" width="14.85546875" customWidth="1"/>
    <col min="7677" max="7677" width="23.5703125" customWidth="1"/>
    <col min="7678" max="7678" width="16.140625" customWidth="1"/>
    <col min="7679" max="7679" width="15.5703125" customWidth="1"/>
    <col min="7680" max="7680" width="16.42578125" customWidth="1"/>
    <col min="7681" max="7681" width="15.7109375" customWidth="1"/>
    <col min="7683" max="7683" width="14.85546875" customWidth="1"/>
    <col min="7684" max="7684" width="25.28515625" customWidth="1"/>
    <col min="7685" max="7685" width="14.85546875" customWidth="1"/>
    <col min="7686" max="7686" width="11" customWidth="1"/>
    <col min="7687" max="7687" width="14.85546875" customWidth="1"/>
    <col min="7688" max="7688" width="47.7109375" customWidth="1"/>
    <col min="7689" max="7690" width="14.85546875" customWidth="1"/>
    <col min="7691" max="7691" width="12.140625" customWidth="1"/>
    <col min="7692" max="7693" width="14.85546875" customWidth="1"/>
    <col min="7694" max="7694" width="14.28515625" customWidth="1"/>
    <col min="7695" max="7695" width="14" customWidth="1"/>
    <col min="7696" max="7697" width="10.7109375" customWidth="1"/>
    <col min="7698" max="7698" width="11.5703125" customWidth="1"/>
    <col min="7699" max="7699" width="11.42578125" customWidth="1"/>
    <col min="7700" max="7701" width="10.7109375" customWidth="1"/>
    <col min="7702" max="7702" width="11.85546875" customWidth="1"/>
    <col min="7703" max="7703" width="14.5703125" customWidth="1"/>
    <col min="7704" max="7704" width="10.5703125" customWidth="1"/>
    <col min="7705" max="7705" width="11.85546875" customWidth="1"/>
    <col min="7706" max="7706" width="14.85546875" customWidth="1"/>
    <col min="7707" max="7927" width="15.28515625" customWidth="1"/>
    <col min="7928" max="7928" width="5.140625" customWidth="1"/>
    <col min="7929" max="7929" width="15.28515625" customWidth="1"/>
    <col min="7930" max="7930" width="4.42578125" customWidth="1"/>
    <col min="7931" max="7931" width="12.5703125" customWidth="1"/>
    <col min="7932" max="7932" width="14.85546875" customWidth="1"/>
    <col min="7933" max="7933" width="23.5703125" customWidth="1"/>
    <col min="7934" max="7934" width="16.140625" customWidth="1"/>
    <col min="7935" max="7935" width="15.5703125" customWidth="1"/>
    <col min="7936" max="7936" width="16.42578125" customWidth="1"/>
    <col min="7937" max="7937" width="15.7109375" customWidth="1"/>
    <col min="7939" max="7939" width="14.85546875" customWidth="1"/>
    <col min="7940" max="7940" width="25.28515625" customWidth="1"/>
    <col min="7941" max="7941" width="14.85546875" customWidth="1"/>
    <col min="7942" max="7942" width="11" customWidth="1"/>
    <col min="7943" max="7943" width="14.85546875" customWidth="1"/>
    <col min="7944" max="7944" width="47.7109375" customWidth="1"/>
    <col min="7945" max="7946" width="14.85546875" customWidth="1"/>
    <col min="7947" max="7947" width="12.140625" customWidth="1"/>
    <col min="7948" max="7949" width="14.85546875" customWidth="1"/>
    <col min="7950" max="7950" width="14.28515625" customWidth="1"/>
    <col min="7951" max="7951" width="14" customWidth="1"/>
    <col min="7952" max="7953" width="10.7109375" customWidth="1"/>
    <col min="7954" max="7954" width="11.5703125" customWidth="1"/>
    <col min="7955" max="7955" width="11.42578125" customWidth="1"/>
    <col min="7956" max="7957" width="10.7109375" customWidth="1"/>
    <col min="7958" max="7958" width="11.85546875" customWidth="1"/>
    <col min="7959" max="7959" width="14.5703125" customWidth="1"/>
    <col min="7960" max="7960" width="10.5703125" customWidth="1"/>
    <col min="7961" max="7961" width="11.85546875" customWidth="1"/>
    <col min="7962" max="7962" width="14.85546875" customWidth="1"/>
    <col min="7963" max="8183" width="15.28515625" customWidth="1"/>
    <col min="8184" max="8184" width="5.140625" customWidth="1"/>
    <col min="8185" max="8185" width="15.28515625" customWidth="1"/>
    <col min="8186" max="8186" width="4.42578125" customWidth="1"/>
    <col min="8187" max="8187" width="12.5703125" customWidth="1"/>
    <col min="8188" max="8188" width="14.85546875" customWidth="1"/>
    <col min="8189" max="8189" width="23.5703125" customWidth="1"/>
    <col min="8190" max="8190" width="16.140625" customWidth="1"/>
    <col min="8191" max="8191" width="15.5703125" customWidth="1"/>
    <col min="8192" max="8192" width="16.42578125" customWidth="1"/>
    <col min="8193" max="8193" width="15.7109375" customWidth="1"/>
    <col min="8195" max="8195" width="14.85546875" customWidth="1"/>
    <col min="8196" max="8196" width="25.28515625" customWidth="1"/>
    <col min="8197" max="8197" width="14.85546875" customWidth="1"/>
    <col min="8198" max="8198" width="11" customWidth="1"/>
    <col min="8199" max="8199" width="14.85546875" customWidth="1"/>
    <col min="8200" max="8200" width="47.7109375" customWidth="1"/>
    <col min="8201" max="8202" width="14.85546875" customWidth="1"/>
    <col min="8203" max="8203" width="12.140625" customWidth="1"/>
    <col min="8204" max="8205" width="14.85546875" customWidth="1"/>
    <col min="8206" max="8206" width="14.28515625" customWidth="1"/>
    <col min="8207" max="8207" width="14" customWidth="1"/>
    <col min="8208" max="8209" width="10.7109375" customWidth="1"/>
    <col min="8210" max="8210" width="11.5703125" customWidth="1"/>
    <col min="8211" max="8211" width="11.42578125" customWidth="1"/>
    <col min="8212" max="8213" width="10.7109375" customWidth="1"/>
    <col min="8214" max="8214" width="11.85546875" customWidth="1"/>
    <col min="8215" max="8215" width="14.5703125" customWidth="1"/>
    <col min="8216" max="8216" width="10.5703125" customWidth="1"/>
    <col min="8217" max="8217" width="11.85546875" customWidth="1"/>
    <col min="8218" max="8218" width="14.85546875" customWidth="1"/>
    <col min="8219" max="8439" width="15.28515625" customWidth="1"/>
    <col min="8440" max="8440" width="5.140625" customWidth="1"/>
    <col min="8441" max="8441" width="15.28515625" customWidth="1"/>
    <col min="8442" max="8442" width="4.42578125" customWidth="1"/>
    <col min="8443" max="8443" width="12.5703125" customWidth="1"/>
    <col min="8444" max="8444" width="14.85546875" customWidth="1"/>
    <col min="8445" max="8445" width="23.5703125" customWidth="1"/>
    <col min="8446" max="8446" width="16.140625" customWidth="1"/>
    <col min="8447" max="8447" width="15.5703125" customWidth="1"/>
    <col min="8448" max="8448" width="16.42578125" customWidth="1"/>
    <col min="8449" max="8449" width="15.7109375" customWidth="1"/>
    <col min="8451" max="8451" width="14.85546875" customWidth="1"/>
    <col min="8452" max="8452" width="25.28515625" customWidth="1"/>
    <col min="8453" max="8453" width="14.85546875" customWidth="1"/>
    <col min="8454" max="8454" width="11" customWidth="1"/>
    <col min="8455" max="8455" width="14.85546875" customWidth="1"/>
    <col min="8456" max="8456" width="47.7109375" customWidth="1"/>
    <col min="8457" max="8458" width="14.85546875" customWidth="1"/>
    <col min="8459" max="8459" width="12.140625" customWidth="1"/>
    <col min="8460" max="8461" width="14.85546875" customWidth="1"/>
    <col min="8462" max="8462" width="14.28515625" customWidth="1"/>
    <col min="8463" max="8463" width="14" customWidth="1"/>
    <col min="8464" max="8465" width="10.7109375" customWidth="1"/>
    <col min="8466" max="8466" width="11.5703125" customWidth="1"/>
    <col min="8467" max="8467" width="11.42578125" customWidth="1"/>
    <col min="8468" max="8469" width="10.7109375" customWidth="1"/>
    <col min="8470" max="8470" width="11.85546875" customWidth="1"/>
    <col min="8471" max="8471" width="14.5703125" customWidth="1"/>
    <col min="8472" max="8472" width="10.5703125" customWidth="1"/>
    <col min="8473" max="8473" width="11.85546875" customWidth="1"/>
    <col min="8474" max="8474" width="14.85546875" customWidth="1"/>
    <col min="8475" max="8695" width="15.28515625" customWidth="1"/>
    <col min="8696" max="8696" width="5.140625" customWidth="1"/>
    <col min="8697" max="8697" width="15.28515625" customWidth="1"/>
    <col min="8698" max="8698" width="4.42578125" customWidth="1"/>
    <col min="8699" max="8699" width="12.5703125" customWidth="1"/>
    <col min="8700" max="8700" width="14.85546875" customWidth="1"/>
    <col min="8701" max="8701" width="23.5703125" customWidth="1"/>
    <col min="8702" max="8702" width="16.140625" customWidth="1"/>
    <col min="8703" max="8703" width="15.5703125" customWidth="1"/>
    <col min="8704" max="8704" width="16.42578125" customWidth="1"/>
    <col min="8705" max="8705" width="15.7109375" customWidth="1"/>
    <col min="8707" max="8707" width="14.85546875" customWidth="1"/>
    <col min="8708" max="8708" width="25.28515625" customWidth="1"/>
    <col min="8709" max="8709" width="14.85546875" customWidth="1"/>
    <col min="8710" max="8710" width="11" customWidth="1"/>
    <col min="8711" max="8711" width="14.85546875" customWidth="1"/>
    <col min="8712" max="8712" width="47.7109375" customWidth="1"/>
    <col min="8713" max="8714" width="14.85546875" customWidth="1"/>
    <col min="8715" max="8715" width="12.140625" customWidth="1"/>
    <col min="8716" max="8717" width="14.85546875" customWidth="1"/>
    <col min="8718" max="8718" width="14.28515625" customWidth="1"/>
    <col min="8719" max="8719" width="14" customWidth="1"/>
    <col min="8720" max="8721" width="10.7109375" customWidth="1"/>
    <col min="8722" max="8722" width="11.5703125" customWidth="1"/>
    <col min="8723" max="8723" width="11.42578125" customWidth="1"/>
    <col min="8724" max="8725" width="10.7109375" customWidth="1"/>
    <col min="8726" max="8726" width="11.85546875" customWidth="1"/>
    <col min="8727" max="8727" width="14.5703125" customWidth="1"/>
    <col min="8728" max="8728" width="10.5703125" customWidth="1"/>
    <col min="8729" max="8729" width="11.85546875" customWidth="1"/>
    <col min="8730" max="8730" width="14.85546875" customWidth="1"/>
    <col min="8731" max="8951" width="15.28515625" customWidth="1"/>
    <col min="8952" max="8952" width="5.140625" customWidth="1"/>
    <col min="8953" max="8953" width="15.28515625" customWidth="1"/>
    <col min="8954" max="8954" width="4.42578125" customWidth="1"/>
    <col min="8955" max="8955" width="12.5703125" customWidth="1"/>
    <col min="8956" max="8956" width="14.85546875" customWidth="1"/>
    <col min="8957" max="8957" width="23.5703125" customWidth="1"/>
    <col min="8958" max="8958" width="16.140625" customWidth="1"/>
    <col min="8959" max="8959" width="15.5703125" customWidth="1"/>
    <col min="8960" max="8960" width="16.42578125" customWidth="1"/>
    <col min="8961" max="8961" width="15.7109375" customWidth="1"/>
    <col min="8963" max="8963" width="14.85546875" customWidth="1"/>
    <col min="8964" max="8964" width="25.28515625" customWidth="1"/>
    <col min="8965" max="8965" width="14.85546875" customWidth="1"/>
    <col min="8966" max="8966" width="11" customWidth="1"/>
    <col min="8967" max="8967" width="14.85546875" customWidth="1"/>
    <col min="8968" max="8968" width="47.7109375" customWidth="1"/>
    <col min="8969" max="8970" width="14.85546875" customWidth="1"/>
    <col min="8971" max="8971" width="12.140625" customWidth="1"/>
    <col min="8972" max="8973" width="14.85546875" customWidth="1"/>
    <col min="8974" max="8974" width="14.28515625" customWidth="1"/>
    <col min="8975" max="8975" width="14" customWidth="1"/>
    <col min="8976" max="8977" width="10.7109375" customWidth="1"/>
    <col min="8978" max="8978" width="11.5703125" customWidth="1"/>
    <col min="8979" max="8979" width="11.42578125" customWidth="1"/>
    <col min="8980" max="8981" width="10.7109375" customWidth="1"/>
    <col min="8982" max="8982" width="11.85546875" customWidth="1"/>
    <col min="8983" max="8983" width="14.5703125" customWidth="1"/>
    <col min="8984" max="8984" width="10.5703125" customWidth="1"/>
    <col min="8985" max="8985" width="11.85546875" customWidth="1"/>
    <col min="8986" max="8986" width="14.85546875" customWidth="1"/>
    <col min="8987" max="9207" width="15.28515625" customWidth="1"/>
    <col min="9208" max="9208" width="5.140625" customWidth="1"/>
    <col min="9209" max="9209" width="15.28515625" customWidth="1"/>
    <col min="9210" max="9210" width="4.42578125" customWidth="1"/>
    <col min="9211" max="9211" width="12.5703125" customWidth="1"/>
    <col min="9212" max="9212" width="14.85546875" customWidth="1"/>
    <col min="9213" max="9213" width="23.5703125" customWidth="1"/>
    <col min="9214" max="9214" width="16.140625" customWidth="1"/>
    <col min="9215" max="9215" width="15.5703125" customWidth="1"/>
    <col min="9216" max="9216" width="16.42578125" customWidth="1"/>
    <col min="9217" max="9217" width="15.7109375" customWidth="1"/>
    <col min="9219" max="9219" width="14.85546875" customWidth="1"/>
    <col min="9220" max="9220" width="25.28515625" customWidth="1"/>
    <col min="9221" max="9221" width="14.85546875" customWidth="1"/>
    <col min="9222" max="9222" width="11" customWidth="1"/>
    <col min="9223" max="9223" width="14.85546875" customWidth="1"/>
    <col min="9224" max="9224" width="47.7109375" customWidth="1"/>
    <col min="9225" max="9226" width="14.85546875" customWidth="1"/>
    <col min="9227" max="9227" width="12.140625" customWidth="1"/>
    <col min="9228" max="9229" width="14.85546875" customWidth="1"/>
    <col min="9230" max="9230" width="14.28515625" customWidth="1"/>
    <col min="9231" max="9231" width="14" customWidth="1"/>
    <col min="9232" max="9233" width="10.7109375" customWidth="1"/>
    <col min="9234" max="9234" width="11.5703125" customWidth="1"/>
    <col min="9235" max="9235" width="11.42578125" customWidth="1"/>
    <col min="9236" max="9237" width="10.7109375" customWidth="1"/>
    <col min="9238" max="9238" width="11.85546875" customWidth="1"/>
    <col min="9239" max="9239" width="14.5703125" customWidth="1"/>
    <col min="9240" max="9240" width="10.5703125" customWidth="1"/>
    <col min="9241" max="9241" width="11.85546875" customWidth="1"/>
    <col min="9242" max="9242" width="14.85546875" customWidth="1"/>
    <col min="9243" max="9463" width="15.28515625" customWidth="1"/>
    <col min="9464" max="9464" width="5.140625" customWidth="1"/>
    <col min="9465" max="9465" width="15.28515625" customWidth="1"/>
    <col min="9466" max="9466" width="4.42578125" customWidth="1"/>
    <col min="9467" max="9467" width="12.5703125" customWidth="1"/>
    <col min="9468" max="9468" width="14.85546875" customWidth="1"/>
    <col min="9469" max="9469" width="23.5703125" customWidth="1"/>
    <col min="9470" max="9470" width="16.140625" customWidth="1"/>
    <col min="9471" max="9471" width="15.5703125" customWidth="1"/>
    <col min="9472" max="9472" width="16.42578125" customWidth="1"/>
    <col min="9473" max="9473" width="15.7109375" customWidth="1"/>
    <col min="9475" max="9475" width="14.85546875" customWidth="1"/>
    <col min="9476" max="9476" width="25.28515625" customWidth="1"/>
    <col min="9477" max="9477" width="14.85546875" customWidth="1"/>
    <col min="9478" max="9478" width="11" customWidth="1"/>
    <col min="9479" max="9479" width="14.85546875" customWidth="1"/>
    <col min="9480" max="9480" width="47.7109375" customWidth="1"/>
    <col min="9481" max="9482" width="14.85546875" customWidth="1"/>
    <col min="9483" max="9483" width="12.140625" customWidth="1"/>
    <col min="9484" max="9485" width="14.85546875" customWidth="1"/>
    <col min="9486" max="9486" width="14.28515625" customWidth="1"/>
    <col min="9487" max="9487" width="14" customWidth="1"/>
    <col min="9488" max="9489" width="10.7109375" customWidth="1"/>
    <col min="9490" max="9490" width="11.5703125" customWidth="1"/>
    <col min="9491" max="9491" width="11.42578125" customWidth="1"/>
    <col min="9492" max="9493" width="10.7109375" customWidth="1"/>
    <col min="9494" max="9494" width="11.85546875" customWidth="1"/>
    <col min="9495" max="9495" width="14.5703125" customWidth="1"/>
    <col min="9496" max="9496" width="10.5703125" customWidth="1"/>
    <col min="9497" max="9497" width="11.85546875" customWidth="1"/>
    <col min="9498" max="9498" width="14.85546875" customWidth="1"/>
    <col min="9499" max="9719" width="15.28515625" customWidth="1"/>
    <col min="9720" max="9720" width="5.140625" customWidth="1"/>
    <col min="9721" max="9721" width="15.28515625" customWidth="1"/>
    <col min="9722" max="9722" width="4.42578125" customWidth="1"/>
    <col min="9723" max="9723" width="12.5703125" customWidth="1"/>
    <col min="9724" max="9724" width="14.85546875" customWidth="1"/>
    <col min="9725" max="9725" width="23.5703125" customWidth="1"/>
    <col min="9726" max="9726" width="16.140625" customWidth="1"/>
    <col min="9727" max="9727" width="15.5703125" customWidth="1"/>
    <col min="9728" max="9728" width="16.42578125" customWidth="1"/>
    <col min="9729" max="9729" width="15.7109375" customWidth="1"/>
    <col min="9731" max="9731" width="14.85546875" customWidth="1"/>
    <col min="9732" max="9732" width="25.28515625" customWidth="1"/>
    <col min="9733" max="9733" width="14.85546875" customWidth="1"/>
    <col min="9734" max="9734" width="11" customWidth="1"/>
    <col min="9735" max="9735" width="14.85546875" customWidth="1"/>
    <col min="9736" max="9736" width="47.7109375" customWidth="1"/>
    <col min="9737" max="9738" width="14.85546875" customWidth="1"/>
    <col min="9739" max="9739" width="12.140625" customWidth="1"/>
    <col min="9740" max="9741" width="14.85546875" customWidth="1"/>
    <col min="9742" max="9742" width="14.28515625" customWidth="1"/>
    <col min="9743" max="9743" width="14" customWidth="1"/>
    <col min="9744" max="9745" width="10.7109375" customWidth="1"/>
    <col min="9746" max="9746" width="11.5703125" customWidth="1"/>
    <col min="9747" max="9747" width="11.42578125" customWidth="1"/>
    <col min="9748" max="9749" width="10.7109375" customWidth="1"/>
    <col min="9750" max="9750" width="11.85546875" customWidth="1"/>
    <col min="9751" max="9751" width="14.5703125" customWidth="1"/>
    <col min="9752" max="9752" width="10.5703125" customWidth="1"/>
    <col min="9753" max="9753" width="11.85546875" customWidth="1"/>
    <col min="9754" max="9754" width="14.85546875" customWidth="1"/>
    <col min="9755" max="9975" width="15.28515625" customWidth="1"/>
    <col min="9976" max="9976" width="5.140625" customWidth="1"/>
    <col min="9977" max="9977" width="15.28515625" customWidth="1"/>
    <col min="9978" max="9978" width="4.42578125" customWidth="1"/>
    <col min="9979" max="9979" width="12.5703125" customWidth="1"/>
    <col min="9980" max="9980" width="14.85546875" customWidth="1"/>
    <col min="9981" max="9981" width="23.5703125" customWidth="1"/>
    <col min="9982" max="9982" width="16.140625" customWidth="1"/>
    <col min="9983" max="9983" width="15.5703125" customWidth="1"/>
    <col min="9984" max="9984" width="16.42578125" customWidth="1"/>
    <col min="9985" max="9985" width="15.7109375" customWidth="1"/>
    <col min="9987" max="9987" width="14.85546875" customWidth="1"/>
    <col min="9988" max="9988" width="25.28515625" customWidth="1"/>
    <col min="9989" max="9989" width="14.85546875" customWidth="1"/>
    <col min="9990" max="9990" width="11" customWidth="1"/>
    <col min="9991" max="9991" width="14.85546875" customWidth="1"/>
    <col min="9992" max="9992" width="47.7109375" customWidth="1"/>
    <col min="9993" max="9994" width="14.85546875" customWidth="1"/>
    <col min="9995" max="9995" width="12.140625" customWidth="1"/>
    <col min="9996" max="9997" width="14.85546875" customWidth="1"/>
    <col min="9998" max="9998" width="14.28515625" customWidth="1"/>
    <col min="9999" max="9999" width="14" customWidth="1"/>
    <col min="10000" max="10001" width="10.7109375" customWidth="1"/>
    <col min="10002" max="10002" width="11.5703125" customWidth="1"/>
    <col min="10003" max="10003" width="11.42578125" customWidth="1"/>
    <col min="10004" max="10005" width="10.7109375" customWidth="1"/>
    <col min="10006" max="10006" width="11.85546875" customWidth="1"/>
    <col min="10007" max="10007" width="14.5703125" customWidth="1"/>
    <col min="10008" max="10008" width="10.5703125" customWidth="1"/>
    <col min="10009" max="10009" width="11.85546875" customWidth="1"/>
    <col min="10010" max="10010" width="14.85546875" customWidth="1"/>
    <col min="10011" max="10231" width="15.28515625" customWidth="1"/>
    <col min="10232" max="10232" width="5.140625" customWidth="1"/>
    <col min="10233" max="10233" width="15.28515625" customWidth="1"/>
    <col min="10234" max="10234" width="4.42578125" customWidth="1"/>
    <col min="10235" max="10235" width="12.5703125" customWidth="1"/>
    <col min="10236" max="10236" width="14.85546875" customWidth="1"/>
    <col min="10237" max="10237" width="23.5703125" customWidth="1"/>
    <col min="10238" max="10238" width="16.140625" customWidth="1"/>
    <col min="10239" max="10239" width="15.5703125" customWidth="1"/>
    <col min="10240" max="10240" width="16.42578125" customWidth="1"/>
    <col min="10241" max="10241" width="15.7109375" customWidth="1"/>
    <col min="10243" max="10243" width="14.85546875" customWidth="1"/>
    <col min="10244" max="10244" width="25.28515625" customWidth="1"/>
    <col min="10245" max="10245" width="14.85546875" customWidth="1"/>
    <col min="10246" max="10246" width="11" customWidth="1"/>
    <col min="10247" max="10247" width="14.85546875" customWidth="1"/>
    <col min="10248" max="10248" width="47.7109375" customWidth="1"/>
    <col min="10249" max="10250" width="14.85546875" customWidth="1"/>
    <col min="10251" max="10251" width="12.140625" customWidth="1"/>
    <col min="10252" max="10253" width="14.85546875" customWidth="1"/>
    <col min="10254" max="10254" width="14.28515625" customWidth="1"/>
    <col min="10255" max="10255" width="14" customWidth="1"/>
    <col min="10256" max="10257" width="10.7109375" customWidth="1"/>
    <col min="10258" max="10258" width="11.5703125" customWidth="1"/>
    <col min="10259" max="10259" width="11.42578125" customWidth="1"/>
    <col min="10260" max="10261" width="10.7109375" customWidth="1"/>
    <col min="10262" max="10262" width="11.85546875" customWidth="1"/>
    <col min="10263" max="10263" width="14.5703125" customWidth="1"/>
    <col min="10264" max="10264" width="10.5703125" customWidth="1"/>
    <col min="10265" max="10265" width="11.85546875" customWidth="1"/>
    <col min="10266" max="10266" width="14.85546875" customWidth="1"/>
    <col min="10267" max="10487" width="15.28515625" customWidth="1"/>
    <col min="10488" max="10488" width="5.140625" customWidth="1"/>
    <col min="10489" max="10489" width="15.28515625" customWidth="1"/>
    <col min="10490" max="10490" width="4.42578125" customWidth="1"/>
    <col min="10491" max="10491" width="12.5703125" customWidth="1"/>
    <col min="10492" max="10492" width="14.85546875" customWidth="1"/>
    <col min="10493" max="10493" width="23.5703125" customWidth="1"/>
    <col min="10494" max="10494" width="16.140625" customWidth="1"/>
    <col min="10495" max="10495" width="15.5703125" customWidth="1"/>
    <col min="10496" max="10496" width="16.42578125" customWidth="1"/>
    <col min="10497" max="10497" width="15.7109375" customWidth="1"/>
    <col min="10499" max="10499" width="14.85546875" customWidth="1"/>
    <col min="10500" max="10500" width="25.28515625" customWidth="1"/>
    <col min="10501" max="10501" width="14.85546875" customWidth="1"/>
    <col min="10502" max="10502" width="11" customWidth="1"/>
    <col min="10503" max="10503" width="14.85546875" customWidth="1"/>
    <col min="10504" max="10504" width="47.7109375" customWidth="1"/>
    <col min="10505" max="10506" width="14.85546875" customWidth="1"/>
    <col min="10507" max="10507" width="12.140625" customWidth="1"/>
    <col min="10508" max="10509" width="14.85546875" customWidth="1"/>
    <col min="10510" max="10510" width="14.28515625" customWidth="1"/>
    <col min="10511" max="10511" width="14" customWidth="1"/>
    <col min="10512" max="10513" width="10.7109375" customWidth="1"/>
    <col min="10514" max="10514" width="11.5703125" customWidth="1"/>
    <col min="10515" max="10515" width="11.42578125" customWidth="1"/>
    <col min="10516" max="10517" width="10.7109375" customWidth="1"/>
    <col min="10518" max="10518" width="11.85546875" customWidth="1"/>
    <col min="10519" max="10519" width="14.5703125" customWidth="1"/>
    <col min="10520" max="10520" width="10.5703125" customWidth="1"/>
    <col min="10521" max="10521" width="11.85546875" customWidth="1"/>
    <col min="10522" max="10522" width="14.85546875" customWidth="1"/>
    <col min="10523" max="10743" width="15.28515625" customWidth="1"/>
    <col min="10744" max="10744" width="5.140625" customWidth="1"/>
    <col min="10745" max="10745" width="15.28515625" customWidth="1"/>
    <col min="10746" max="10746" width="4.42578125" customWidth="1"/>
    <col min="10747" max="10747" width="12.5703125" customWidth="1"/>
    <col min="10748" max="10748" width="14.85546875" customWidth="1"/>
    <col min="10749" max="10749" width="23.5703125" customWidth="1"/>
    <col min="10750" max="10750" width="16.140625" customWidth="1"/>
    <col min="10751" max="10751" width="15.5703125" customWidth="1"/>
    <col min="10752" max="10752" width="16.42578125" customWidth="1"/>
    <col min="10753" max="10753" width="15.7109375" customWidth="1"/>
    <col min="10755" max="10755" width="14.85546875" customWidth="1"/>
    <col min="10756" max="10756" width="25.28515625" customWidth="1"/>
    <col min="10757" max="10757" width="14.85546875" customWidth="1"/>
    <col min="10758" max="10758" width="11" customWidth="1"/>
    <col min="10759" max="10759" width="14.85546875" customWidth="1"/>
    <col min="10760" max="10760" width="47.7109375" customWidth="1"/>
    <col min="10761" max="10762" width="14.85546875" customWidth="1"/>
    <col min="10763" max="10763" width="12.140625" customWidth="1"/>
    <col min="10764" max="10765" width="14.85546875" customWidth="1"/>
    <col min="10766" max="10766" width="14.28515625" customWidth="1"/>
    <col min="10767" max="10767" width="14" customWidth="1"/>
    <col min="10768" max="10769" width="10.7109375" customWidth="1"/>
    <col min="10770" max="10770" width="11.5703125" customWidth="1"/>
    <col min="10771" max="10771" width="11.42578125" customWidth="1"/>
    <col min="10772" max="10773" width="10.7109375" customWidth="1"/>
    <col min="10774" max="10774" width="11.85546875" customWidth="1"/>
    <col min="10775" max="10775" width="14.5703125" customWidth="1"/>
    <col min="10776" max="10776" width="10.5703125" customWidth="1"/>
    <col min="10777" max="10777" width="11.85546875" customWidth="1"/>
    <col min="10778" max="10778" width="14.85546875" customWidth="1"/>
    <col min="10779" max="10999" width="15.28515625" customWidth="1"/>
    <col min="11000" max="11000" width="5.140625" customWidth="1"/>
    <col min="11001" max="11001" width="15.28515625" customWidth="1"/>
    <col min="11002" max="11002" width="4.42578125" customWidth="1"/>
    <col min="11003" max="11003" width="12.5703125" customWidth="1"/>
    <col min="11004" max="11004" width="14.85546875" customWidth="1"/>
    <col min="11005" max="11005" width="23.5703125" customWidth="1"/>
    <col min="11006" max="11006" width="16.140625" customWidth="1"/>
    <col min="11007" max="11007" width="15.5703125" customWidth="1"/>
    <col min="11008" max="11008" width="16.42578125" customWidth="1"/>
    <col min="11009" max="11009" width="15.7109375" customWidth="1"/>
    <col min="11011" max="11011" width="14.85546875" customWidth="1"/>
    <col min="11012" max="11012" width="25.28515625" customWidth="1"/>
    <col min="11013" max="11013" width="14.85546875" customWidth="1"/>
    <col min="11014" max="11014" width="11" customWidth="1"/>
    <col min="11015" max="11015" width="14.85546875" customWidth="1"/>
    <col min="11016" max="11016" width="47.7109375" customWidth="1"/>
    <col min="11017" max="11018" width="14.85546875" customWidth="1"/>
    <col min="11019" max="11019" width="12.140625" customWidth="1"/>
    <col min="11020" max="11021" width="14.85546875" customWidth="1"/>
    <col min="11022" max="11022" width="14.28515625" customWidth="1"/>
    <col min="11023" max="11023" width="14" customWidth="1"/>
    <col min="11024" max="11025" width="10.7109375" customWidth="1"/>
    <col min="11026" max="11026" width="11.5703125" customWidth="1"/>
    <col min="11027" max="11027" width="11.42578125" customWidth="1"/>
    <col min="11028" max="11029" width="10.7109375" customWidth="1"/>
    <col min="11030" max="11030" width="11.85546875" customWidth="1"/>
    <col min="11031" max="11031" width="14.5703125" customWidth="1"/>
    <col min="11032" max="11032" width="10.5703125" customWidth="1"/>
    <col min="11033" max="11033" width="11.85546875" customWidth="1"/>
    <col min="11034" max="11034" width="14.85546875" customWidth="1"/>
    <col min="11035" max="11255" width="15.28515625" customWidth="1"/>
    <col min="11256" max="11256" width="5.140625" customWidth="1"/>
    <col min="11257" max="11257" width="15.28515625" customWidth="1"/>
    <col min="11258" max="11258" width="4.42578125" customWidth="1"/>
    <col min="11259" max="11259" width="12.5703125" customWidth="1"/>
    <col min="11260" max="11260" width="14.85546875" customWidth="1"/>
    <col min="11261" max="11261" width="23.5703125" customWidth="1"/>
    <col min="11262" max="11262" width="16.140625" customWidth="1"/>
    <col min="11263" max="11263" width="15.5703125" customWidth="1"/>
    <col min="11264" max="11264" width="16.42578125" customWidth="1"/>
    <col min="11265" max="11265" width="15.7109375" customWidth="1"/>
    <col min="11267" max="11267" width="14.85546875" customWidth="1"/>
    <col min="11268" max="11268" width="25.28515625" customWidth="1"/>
    <col min="11269" max="11269" width="14.85546875" customWidth="1"/>
    <col min="11270" max="11270" width="11" customWidth="1"/>
    <col min="11271" max="11271" width="14.85546875" customWidth="1"/>
    <col min="11272" max="11272" width="47.7109375" customWidth="1"/>
    <col min="11273" max="11274" width="14.85546875" customWidth="1"/>
    <col min="11275" max="11275" width="12.140625" customWidth="1"/>
    <col min="11276" max="11277" width="14.85546875" customWidth="1"/>
    <col min="11278" max="11278" width="14.28515625" customWidth="1"/>
    <col min="11279" max="11279" width="14" customWidth="1"/>
    <col min="11280" max="11281" width="10.7109375" customWidth="1"/>
    <col min="11282" max="11282" width="11.5703125" customWidth="1"/>
    <col min="11283" max="11283" width="11.42578125" customWidth="1"/>
    <col min="11284" max="11285" width="10.7109375" customWidth="1"/>
    <col min="11286" max="11286" width="11.85546875" customWidth="1"/>
    <col min="11287" max="11287" width="14.5703125" customWidth="1"/>
    <col min="11288" max="11288" width="10.5703125" customWidth="1"/>
    <col min="11289" max="11289" width="11.85546875" customWidth="1"/>
    <col min="11290" max="11290" width="14.85546875" customWidth="1"/>
    <col min="11291" max="11511" width="15.28515625" customWidth="1"/>
    <col min="11512" max="11512" width="5.140625" customWidth="1"/>
    <col min="11513" max="11513" width="15.28515625" customWidth="1"/>
    <col min="11514" max="11514" width="4.42578125" customWidth="1"/>
    <col min="11515" max="11515" width="12.5703125" customWidth="1"/>
    <col min="11516" max="11516" width="14.85546875" customWidth="1"/>
    <col min="11517" max="11517" width="23.5703125" customWidth="1"/>
    <col min="11518" max="11518" width="16.140625" customWidth="1"/>
    <col min="11519" max="11519" width="15.5703125" customWidth="1"/>
    <col min="11520" max="11520" width="16.42578125" customWidth="1"/>
    <col min="11521" max="11521" width="15.7109375" customWidth="1"/>
    <col min="11523" max="11523" width="14.85546875" customWidth="1"/>
    <col min="11524" max="11524" width="25.28515625" customWidth="1"/>
    <col min="11525" max="11525" width="14.85546875" customWidth="1"/>
    <col min="11526" max="11526" width="11" customWidth="1"/>
    <col min="11527" max="11527" width="14.85546875" customWidth="1"/>
    <col min="11528" max="11528" width="47.7109375" customWidth="1"/>
    <col min="11529" max="11530" width="14.85546875" customWidth="1"/>
    <col min="11531" max="11531" width="12.140625" customWidth="1"/>
    <col min="11532" max="11533" width="14.85546875" customWidth="1"/>
    <col min="11534" max="11534" width="14.28515625" customWidth="1"/>
    <col min="11535" max="11535" width="14" customWidth="1"/>
    <col min="11536" max="11537" width="10.7109375" customWidth="1"/>
    <col min="11538" max="11538" width="11.5703125" customWidth="1"/>
    <col min="11539" max="11539" width="11.42578125" customWidth="1"/>
    <col min="11540" max="11541" width="10.7109375" customWidth="1"/>
    <col min="11542" max="11542" width="11.85546875" customWidth="1"/>
    <col min="11543" max="11543" width="14.5703125" customWidth="1"/>
    <col min="11544" max="11544" width="10.5703125" customWidth="1"/>
    <col min="11545" max="11545" width="11.85546875" customWidth="1"/>
    <col min="11546" max="11546" width="14.85546875" customWidth="1"/>
    <col min="11547" max="11767" width="15.28515625" customWidth="1"/>
    <col min="11768" max="11768" width="5.140625" customWidth="1"/>
    <col min="11769" max="11769" width="15.28515625" customWidth="1"/>
    <col min="11770" max="11770" width="4.42578125" customWidth="1"/>
    <col min="11771" max="11771" width="12.5703125" customWidth="1"/>
    <col min="11772" max="11772" width="14.85546875" customWidth="1"/>
    <col min="11773" max="11773" width="23.5703125" customWidth="1"/>
    <col min="11774" max="11774" width="16.140625" customWidth="1"/>
    <col min="11775" max="11775" width="15.5703125" customWidth="1"/>
    <col min="11776" max="11776" width="16.42578125" customWidth="1"/>
    <col min="11777" max="11777" width="15.7109375" customWidth="1"/>
    <col min="11779" max="11779" width="14.85546875" customWidth="1"/>
    <col min="11780" max="11780" width="25.28515625" customWidth="1"/>
    <col min="11781" max="11781" width="14.85546875" customWidth="1"/>
    <col min="11782" max="11782" width="11" customWidth="1"/>
    <col min="11783" max="11783" width="14.85546875" customWidth="1"/>
    <col min="11784" max="11784" width="47.7109375" customWidth="1"/>
    <col min="11785" max="11786" width="14.85546875" customWidth="1"/>
    <col min="11787" max="11787" width="12.140625" customWidth="1"/>
    <col min="11788" max="11789" width="14.85546875" customWidth="1"/>
    <col min="11790" max="11790" width="14.28515625" customWidth="1"/>
    <col min="11791" max="11791" width="14" customWidth="1"/>
    <col min="11792" max="11793" width="10.7109375" customWidth="1"/>
    <col min="11794" max="11794" width="11.5703125" customWidth="1"/>
    <col min="11795" max="11795" width="11.42578125" customWidth="1"/>
    <col min="11796" max="11797" width="10.7109375" customWidth="1"/>
    <col min="11798" max="11798" width="11.85546875" customWidth="1"/>
    <col min="11799" max="11799" width="14.5703125" customWidth="1"/>
    <col min="11800" max="11800" width="10.5703125" customWidth="1"/>
    <col min="11801" max="11801" width="11.85546875" customWidth="1"/>
    <col min="11802" max="11802" width="14.85546875" customWidth="1"/>
    <col min="11803" max="12023" width="15.28515625" customWidth="1"/>
    <col min="12024" max="12024" width="5.140625" customWidth="1"/>
    <col min="12025" max="12025" width="15.28515625" customWidth="1"/>
    <col min="12026" max="12026" width="4.42578125" customWidth="1"/>
    <col min="12027" max="12027" width="12.5703125" customWidth="1"/>
    <col min="12028" max="12028" width="14.85546875" customWidth="1"/>
    <col min="12029" max="12029" width="23.5703125" customWidth="1"/>
    <col min="12030" max="12030" width="16.140625" customWidth="1"/>
    <col min="12031" max="12031" width="15.5703125" customWidth="1"/>
    <col min="12032" max="12032" width="16.42578125" customWidth="1"/>
    <col min="12033" max="12033" width="15.7109375" customWidth="1"/>
    <col min="12035" max="12035" width="14.85546875" customWidth="1"/>
    <col min="12036" max="12036" width="25.28515625" customWidth="1"/>
    <col min="12037" max="12037" width="14.85546875" customWidth="1"/>
    <col min="12038" max="12038" width="11" customWidth="1"/>
    <col min="12039" max="12039" width="14.85546875" customWidth="1"/>
    <col min="12040" max="12040" width="47.7109375" customWidth="1"/>
    <col min="12041" max="12042" width="14.85546875" customWidth="1"/>
    <col min="12043" max="12043" width="12.140625" customWidth="1"/>
    <col min="12044" max="12045" width="14.85546875" customWidth="1"/>
    <col min="12046" max="12046" width="14.28515625" customWidth="1"/>
    <col min="12047" max="12047" width="14" customWidth="1"/>
    <col min="12048" max="12049" width="10.7109375" customWidth="1"/>
    <col min="12050" max="12050" width="11.5703125" customWidth="1"/>
    <col min="12051" max="12051" width="11.42578125" customWidth="1"/>
    <col min="12052" max="12053" width="10.7109375" customWidth="1"/>
    <col min="12054" max="12054" width="11.85546875" customWidth="1"/>
    <col min="12055" max="12055" width="14.5703125" customWidth="1"/>
    <col min="12056" max="12056" width="10.5703125" customWidth="1"/>
    <col min="12057" max="12057" width="11.85546875" customWidth="1"/>
    <col min="12058" max="12058" width="14.85546875" customWidth="1"/>
    <col min="12059" max="12279" width="15.28515625" customWidth="1"/>
    <col min="12280" max="12280" width="5.140625" customWidth="1"/>
    <col min="12281" max="12281" width="15.28515625" customWidth="1"/>
    <col min="12282" max="12282" width="4.42578125" customWidth="1"/>
    <col min="12283" max="12283" width="12.5703125" customWidth="1"/>
    <col min="12284" max="12284" width="14.85546875" customWidth="1"/>
    <col min="12285" max="12285" width="23.5703125" customWidth="1"/>
    <col min="12286" max="12286" width="16.140625" customWidth="1"/>
    <col min="12287" max="12287" width="15.5703125" customWidth="1"/>
    <col min="12288" max="12288" width="16.42578125" customWidth="1"/>
    <col min="12289" max="12289" width="15.7109375" customWidth="1"/>
    <col min="12291" max="12291" width="14.85546875" customWidth="1"/>
    <col min="12292" max="12292" width="25.28515625" customWidth="1"/>
    <col min="12293" max="12293" width="14.85546875" customWidth="1"/>
    <col min="12294" max="12294" width="11" customWidth="1"/>
    <col min="12295" max="12295" width="14.85546875" customWidth="1"/>
    <col min="12296" max="12296" width="47.7109375" customWidth="1"/>
    <col min="12297" max="12298" width="14.85546875" customWidth="1"/>
    <col min="12299" max="12299" width="12.140625" customWidth="1"/>
    <col min="12300" max="12301" width="14.85546875" customWidth="1"/>
    <col min="12302" max="12302" width="14.28515625" customWidth="1"/>
    <col min="12303" max="12303" width="14" customWidth="1"/>
    <col min="12304" max="12305" width="10.7109375" customWidth="1"/>
    <col min="12306" max="12306" width="11.5703125" customWidth="1"/>
    <col min="12307" max="12307" width="11.42578125" customWidth="1"/>
    <col min="12308" max="12309" width="10.7109375" customWidth="1"/>
    <col min="12310" max="12310" width="11.85546875" customWidth="1"/>
    <col min="12311" max="12311" width="14.5703125" customWidth="1"/>
    <col min="12312" max="12312" width="10.5703125" customWidth="1"/>
    <col min="12313" max="12313" width="11.85546875" customWidth="1"/>
    <col min="12314" max="12314" width="14.85546875" customWidth="1"/>
    <col min="12315" max="12535" width="15.28515625" customWidth="1"/>
    <col min="12536" max="12536" width="5.140625" customWidth="1"/>
    <col min="12537" max="12537" width="15.28515625" customWidth="1"/>
    <col min="12538" max="12538" width="4.42578125" customWidth="1"/>
    <col min="12539" max="12539" width="12.5703125" customWidth="1"/>
    <col min="12540" max="12540" width="14.85546875" customWidth="1"/>
    <col min="12541" max="12541" width="23.5703125" customWidth="1"/>
    <col min="12542" max="12542" width="16.140625" customWidth="1"/>
    <col min="12543" max="12543" width="15.5703125" customWidth="1"/>
    <col min="12544" max="12544" width="16.42578125" customWidth="1"/>
    <col min="12545" max="12545" width="15.7109375" customWidth="1"/>
    <col min="12547" max="12547" width="14.85546875" customWidth="1"/>
    <col min="12548" max="12548" width="25.28515625" customWidth="1"/>
    <col min="12549" max="12549" width="14.85546875" customWidth="1"/>
    <col min="12550" max="12550" width="11" customWidth="1"/>
    <col min="12551" max="12551" width="14.85546875" customWidth="1"/>
    <col min="12552" max="12552" width="47.7109375" customWidth="1"/>
    <col min="12553" max="12554" width="14.85546875" customWidth="1"/>
    <col min="12555" max="12555" width="12.140625" customWidth="1"/>
    <col min="12556" max="12557" width="14.85546875" customWidth="1"/>
    <col min="12558" max="12558" width="14.28515625" customWidth="1"/>
    <col min="12559" max="12559" width="14" customWidth="1"/>
    <col min="12560" max="12561" width="10.7109375" customWidth="1"/>
    <col min="12562" max="12562" width="11.5703125" customWidth="1"/>
    <col min="12563" max="12563" width="11.42578125" customWidth="1"/>
    <col min="12564" max="12565" width="10.7109375" customWidth="1"/>
    <col min="12566" max="12566" width="11.85546875" customWidth="1"/>
    <col min="12567" max="12567" width="14.5703125" customWidth="1"/>
    <col min="12568" max="12568" width="10.5703125" customWidth="1"/>
    <col min="12569" max="12569" width="11.85546875" customWidth="1"/>
    <col min="12570" max="12570" width="14.85546875" customWidth="1"/>
    <col min="12571" max="12791" width="15.28515625" customWidth="1"/>
    <col min="12792" max="12792" width="5.140625" customWidth="1"/>
    <col min="12793" max="12793" width="15.28515625" customWidth="1"/>
    <col min="12794" max="12794" width="4.42578125" customWidth="1"/>
    <col min="12795" max="12795" width="12.5703125" customWidth="1"/>
    <col min="12796" max="12796" width="14.85546875" customWidth="1"/>
    <col min="12797" max="12797" width="23.5703125" customWidth="1"/>
    <col min="12798" max="12798" width="16.140625" customWidth="1"/>
    <col min="12799" max="12799" width="15.5703125" customWidth="1"/>
    <col min="12800" max="12800" width="16.42578125" customWidth="1"/>
    <col min="12801" max="12801" width="15.7109375" customWidth="1"/>
    <col min="12803" max="12803" width="14.85546875" customWidth="1"/>
    <col min="12804" max="12804" width="25.28515625" customWidth="1"/>
    <col min="12805" max="12805" width="14.85546875" customWidth="1"/>
    <col min="12806" max="12806" width="11" customWidth="1"/>
    <col min="12807" max="12807" width="14.85546875" customWidth="1"/>
    <col min="12808" max="12808" width="47.7109375" customWidth="1"/>
    <col min="12809" max="12810" width="14.85546875" customWidth="1"/>
    <col min="12811" max="12811" width="12.140625" customWidth="1"/>
    <col min="12812" max="12813" width="14.85546875" customWidth="1"/>
    <col min="12814" max="12814" width="14.28515625" customWidth="1"/>
    <col min="12815" max="12815" width="14" customWidth="1"/>
    <col min="12816" max="12817" width="10.7109375" customWidth="1"/>
    <col min="12818" max="12818" width="11.5703125" customWidth="1"/>
    <col min="12819" max="12819" width="11.42578125" customWidth="1"/>
    <col min="12820" max="12821" width="10.7109375" customWidth="1"/>
    <col min="12822" max="12822" width="11.85546875" customWidth="1"/>
    <col min="12823" max="12823" width="14.5703125" customWidth="1"/>
    <col min="12824" max="12824" width="10.5703125" customWidth="1"/>
    <col min="12825" max="12825" width="11.85546875" customWidth="1"/>
    <col min="12826" max="12826" width="14.85546875" customWidth="1"/>
    <col min="12827" max="13047" width="15.28515625" customWidth="1"/>
    <col min="13048" max="13048" width="5.140625" customWidth="1"/>
    <col min="13049" max="13049" width="15.28515625" customWidth="1"/>
    <col min="13050" max="13050" width="4.42578125" customWidth="1"/>
    <col min="13051" max="13051" width="12.5703125" customWidth="1"/>
    <col min="13052" max="13052" width="14.85546875" customWidth="1"/>
    <col min="13053" max="13053" width="23.5703125" customWidth="1"/>
    <col min="13054" max="13054" width="16.140625" customWidth="1"/>
    <col min="13055" max="13055" width="15.5703125" customWidth="1"/>
    <col min="13056" max="13056" width="16.42578125" customWidth="1"/>
    <col min="13057" max="13057" width="15.7109375" customWidth="1"/>
    <col min="13059" max="13059" width="14.85546875" customWidth="1"/>
    <col min="13060" max="13060" width="25.28515625" customWidth="1"/>
    <col min="13061" max="13061" width="14.85546875" customWidth="1"/>
    <col min="13062" max="13062" width="11" customWidth="1"/>
    <col min="13063" max="13063" width="14.85546875" customWidth="1"/>
    <col min="13064" max="13064" width="47.7109375" customWidth="1"/>
    <col min="13065" max="13066" width="14.85546875" customWidth="1"/>
    <col min="13067" max="13067" width="12.140625" customWidth="1"/>
    <col min="13068" max="13069" width="14.85546875" customWidth="1"/>
    <col min="13070" max="13070" width="14.28515625" customWidth="1"/>
    <col min="13071" max="13071" width="14" customWidth="1"/>
    <col min="13072" max="13073" width="10.7109375" customWidth="1"/>
    <col min="13074" max="13074" width="11.5703125" customWidth="1"/>
    <col min="13075" max="13075" width="11.42578125" customWidth="1"/>
    <col min="13076" max="13077" width="10.7109375" customWidth="1"/>
    <col min="13078" max="13078" width="11.85546875" customWidth="1"/>
    <col min="13079" max="13079" width="14.5703125" customWidth="1"/>
    <col min="13080" max="13080" width="10.5703125" customWidth="1"/>
    <col min="13081" max="13081" width="11.85546875" customWidth="1"/>
    <col min="13082" max="13082" width="14.85546875" customWidth="1"/>
    <col min="13083" max="13303" width="15.28515625" customWidth="1"/>
    <col min="13304" max="13304" width="5.140625" customWidth="1"/>
    <col min="13305" max="13305" width="15.28515625" customWidth="1"/>
    <col min="13306" max="13306" width="4.42578125" customWidth="1"/>
    <col min="13307" max="13307" width="12.5703125" customWidth="1"/>
    <col min="13308" max="13308" width="14.85546875" customWidth="1"/>
    <col min="13309" max="13309" width="23.5703125" customWidth="1"/>
    <col min="13310" max="13310" width="16.140625" customWidth="1"/>
    <col min="13311" max="13311" width="15.5703125" customWidth="1"/>
    <col min="13312" max="13312" width="16.42578125" customWidth="1"/>
    <col min="13313" max="13313" width="15.7109375" customWidth="1"/>
    <col min="13315" max="13315" width="14.85546875" customWidth="1"/>
    <col min="13316" max="13316" width="25.28515625" customWidth="1"/>
    <col min="13317" max="13317" width="14.85546875" customWidth="1"/>
    <col min="13318" max="13318" width="11" customWidth="1"/>
    <col min="13319" max="13319" width="14.85546875" customWidth="1"/>
    <col min="13320" max="13320" width="47.7109375" customWidth="1"/>
    <col min="13321" max="13322" width="14.85546875" customWidth="1"/>
    <col min="13323" max="13323" width="12.140625" customWidth="1"/>
    <col min="13324" max="13325" width="14.85546875" customWidth="1"/>
    <col min="13326" max="13326" width="14.28515625" customWidth="1"/>
    <col min="13327" max="13327" width="14" customWidth="1"/>
    <col min="13328" max="13329" width="10.7109375" customWidth="1"/>
    <col min="13330" max="13330" width="11.5703125" customWidth="1"/>
    <col min="13331" max="13331" width="11.42578125" customWidth="1"/>
    <col min="13332" max="13333" width="10.7109375" customWidth="1"/>
    <col min="13334" max="13334" width="11.85546875" customWidth="1"/>
    <col min="13335" max="13335" width="14.5703125" customWidth="1"/>
    <col min="13336" max="13336" width="10.5703125" customWidth="1"/>
    <col min="13337" max="13337" width="11.85546875" customWidth="1"/>
    <col min="13338" max="13338" width="14.85546875" customWidth="1"/>
    <col min="13339" max="13559" width="15.28515625" customWidth="1"/>
    <col min="13560" max="13560" width="5.140625" customWidth="1"/>
    <col min="13561" max="13561" width="15.28515625" customWidth="1"/>
    <col min="13562" max="13562" width="4.42578125" customWidth="1"/>
    <col min="13563" max="13563" width="12.5703125" customWidth="1"/>
    <col min="13564" max="13564" width="14.85546875" customWidth="1"/>
    <col min="13565" max="13565" width="23.5703125" customWidth="1"/>
    <col min="13566" max="13566" width="16.140625" customWidth="1"/>
    <col min="13567" max="13567" width="15.5703125" customWidth="1"/>
    <col min="13568" max="13568" width="16.42578125" customWidth="1"/>
    <col min="13569" max="13569" width="15.7109375" customWidth="1"/>
    <col min="13571" max="13571" width="14.85546875" customWidth="1"/>
    <col min="13572" max="13572" width="25.28515625" customWidth="1"/>
    <col min="13573" max="13573" width="14.85546875" customWidth="1"/>
    <col min="13574" max="13574" width="11" customWidth="1"/>
    <col min="13575" max="13575" width="14.85546875" customWidth="1"/>
    <col min="13576" max="13576" width="47.7109375" customWidth="1"/>
    <col min="13577" max="13578" width="14.85546875" customWidth="1"/>
    <col min="13579" max="13579" width="12.140625" customWidth="1"/>
    <col min="13580" max="13581" width="14.85546875" customWidth="1"/>
    <col min="13582" max="13582" width="14.28515625" customWidth="1"/>
    <col min="13583" max="13583" width="14" customWidth="1"/>
    <col min="13584" max="13585" width="10.7109375" customWidth="1"/>
    <col min="13586" max="13586" width="11.5703125" customWidth="1"/>
    <col min="13587" max="13587" width="11.42578125" customWidth="1"/>
    <col min="13588" max="13589" width="10.7109375" customWidth="1"/>
    <col min="13590" max="13590" width="11.85546875" customWidth="1"/>
    <col min="13591" max="13591" width="14.5703125" customWidth="1"/>
    <col min="13592" max="13592" width="10.5703125" customWidth="1"/>
    <col min="13593" max="13593" width="11.85546875" customWidth="1"/>
    <col min="13594" max="13594" width="14.85546875" customWidth="1"/>
    <col min="13595" max="13815" width="15.28515625" customWidth="1"/>
    <col min="13816" max="13816" width="5.140625" customWidth="1"/>
    <col min="13817" max="13817" width="15.28515625" customWidth="1"/>
    <col min="13818" max="13818" width="4.42578125" customWidth="1"/>
    <col min="13819" max="13819" width="12.5703125" customWidth="1"/>
    <col min="13820" max="13820" width="14.85546875" customWidth="1"/>
    <col min="13821" max="13821" width="23.5703125" customWidth="1"/>
    <col min="13822" max="13822" width="16.140625" customWidth="1"/>
    <col min="13823" max="13823" width="15.5703125" customWidth="1"/>
    <col min="13824" max="13824" width="16.42578125" customWidth="1"/>
    <col min="13825" max="13825" width="15.7109375" customWidth="1"/>
    <col min="13827" max="13827" width="14.85546875" customWidth="1"/>
    <col min="13828" max="13828" width="25.28515625" customWidth="1"/>
    <col min="13829" max="13829" width="14.85546875" customWidth="1"/>
    <col min="13830" max="13830" width="11" customWidth="1"/>
    <col min="13831" max="13831" width="14.85546875" customWidth="1"/>
    <col min="13832" max="13832" width="47.7109375" customWidth="1"/>
    <col min="13833" max="13834" width="14.85546875" customWidth="1"/>
    <col min="13835" max="13835" width="12.140625" customWidth="1"/>
    <col min="13836" max="13837" width="14.85546875" customWidth="1"/>
    <col min="13838" max="13838" width="14.28515625" customWidth="1"/>
    <col min="13839" max="13839" width="14" customWidth="1"/>
    <col min="13840" max="13841" width="10.7109375" customWidth="1"/>
    <col min="13842" max="13842" width="11.5703125" customWidth="1"/>
    <col min="13843" max="13843" width="11.42578125" customWidth="1"/>
    <col min="13844" max="13845" width="10.7109375" customWidth="1"/>
    <col min="13846" max="13846" width="11.85546875" customWidth="1"/>
    <col min="13847" max="13847" width="14.5703125" customWidth="1"/>
    <col min="13848" max="13848" width="10.5703125" customWidth="1"/>
    <col min="13849" max="13849" width="11.85546875" customWidth="1"/>
    <col min="13850" max="13850" width="14.85546875" customWidth="1"/>
    <col min="13851" max="14071" width="15.28515625" customWidth="1"/>
    <col min="14072" max="14072" width="5.140625" customWidth="1"/>
    <col min="14073" max="14073" width="15.28515625" customWidth="1"/>
    <col min="14074" max="14074" width="4.42578125" customWidth="1"/>
    <col min="14075" max="14075" width="12.5703125" customWidth="1"/>
    <col min="14076" max="14076" width="14.85546875" customWidth="1"/>
    <col min="14077" max="14077" width="23.5703125" customWidth="1"/>
    <col min="14078" max="14078" width="16.140625" customWidth="1"/>
    <col min="14079" max="14079" width="15.5703125" customWidth="1"/>
    <col min="14080" max="14080" width="16.42578125" customWidth="1"/>
    <col min="14081" max="14081" width="15.7109375" customWidth="1"/>
    <col min="14083" max="14083" width="14.85546875" customWidth="1"/>
    <col min="14084" max="14084" width="25.28515625" customWidth="1"/>
    <col min="14085" max="14085" width="14.85546875" customWidth="1"/>
    <col min="14086" max="14086" width="11" customWidth="1"/>
    <col min="14087" max="14087" width="14.85546875" customWidth="1"/>
    <col min="14088" max="14088" width="47.7109375" customWidth="1"/>
    <col min="14089" max="14090" width="14.85546875" customWidth="1"/>
    <col min="14091" max="14091" width="12.140625" customWidth="1"/>
    <col min="14092" max="14093" width="14.85546875" customWidth="1"/>
    <col min="14094" max="14094" width="14.28515625" customWidth="1"/>
    <col min="14095" max="14095" width="14" customWidth="1"/>
    <col min="14096" max="14097" width="10.7109375" customWidth="1"/>
    <col min="14098" max="14098" width="11.5703125" customWidth="1"/>
    <col min="14099" max="14099" width="11.42578125" customWidth="1"/>
    <col min="14100" max="14101" width="10.7109375" customWidth="1"/>
    <col min="14102" max="14102" width="11.85546875" customWidth="1"/>
    <col min="14103" max="14103" width="14.5703125" customWidth="1"/>
    <col min="14104" max="14104" width="10.5703125" customWidth="1"/>
    <col min="14105" max="14105" width="11.85546875" customWidth="1"/>
    <col min="14106" max="14106" width="14.85546875" customWidth="1"/>
    <col min="14107" max="14327" width="15.28515625" customWidth="1"/>
    <col min="14328" max="14328" width="5.140625" customWidth="1"/>
    <col min="14329" max="14329" width="15.28515625" customWidth="1"/>
    <col min="14330" max="14330" width="4.42578125" customWidth="1"/>
    <col min="14331" max="14331" width="12.5703125" customWidth="1"/>
    <col min="14332" max="14332" width="14.85546875" customWidth="1"/>
    <col min="14333" max="14333" width="23.5703125" customWidth="1"/>
    <col min="14334" max="14334" width="16.140625" customWidth="1"/>
    <col min="14335" max="14335" width="15.5703125" customWidth="1"/>
    <col min="14336" max="14336" width="16.42578125" customWidth="1"/>
    <col min="14337" max="14337" width="15.7109375" customWidth="1"/>
    <col min="14339" max="14339" width="14.85546875" customWidth="1"/>
    <col min="14340" max="14340" width="25.28515625" customWidth="1"/>
    <col min="14341" max="14341" width="14.85546875" customWidth="1"/>
    <col min="14342" max="14342" width="11" customWidth="1"/>
    <col min="14343" max="14343" width="14.85546875" customWidth="1"/>
    <col min="14344" max="14344" width="47.7109375" customWidth="1"/>
    <col min="14345" max="14346" width="14.85546875" customWidth="1"/>
    <col min="14347" max="14347" width="12.140625" customWidth="1"/>
    <col min="14348" max="14349" width="14.85546875" customWidth="1"/>
    <col min="14350" max="14350" width="14.28515625" customWidth="1"/>
    <col min="14351" max="14351" width="14" customWidth="1"/>
    <col min="14352" max="14353" width="10.7109375" customWidth="1"/>
    <col min="14354" max="14354" width="11.5703125" customWidth="1"/>
    <col min="14355" max="14355" width="11.42578125" customWidth="1"/>
    <col min="14356" max="14357" width="10.7109375" customWidth="1"/>
    <col min="14358" max="14358" width="11.85546875" customWidth="1"/>
    <col min="14359" max="14359" width="14.5703125" customWidth="1"/>
    <col min="14360" max="14360" width="10.5703125" customWidth="1"/>
    <col min="14361" max="14361" width="11.85546875" customWidth="1"/>
    <col min="14362" max="14362" width="14.85546875" customWidth="1"/>
    <col min="14363" max="14583" width="15.28515625" customWidth="1"/>
    <col min="14584" max="14584" width="5.140625" customWidth="1"/>
    <col min="14585" max="14585" width="15.28515625" customWidth="1"/>
    <col min="14586" max="14586" width="4.42578125" customWidth="1"/>
    <col min="14587" max="14587" width="12.5703125" customWidth="1"/>
    <col min="14588" max="14588" width="14.85546875" customWidth="1"/>
    <col min="14589" max="14589" width="23.5703125" customWidth="1"/>
    <col min="14590" max="14590" width="16.140625" customWidth="1"/>
    <col min="14591" max="14591" width="15.5703125" customWidth="1"/>
    <col min="14592" max="14592" width="16.42578125" customWidth="1"/>
    <col min="14593" max="14593" width="15.7109375" customWidth="1"/>
    <col min="14595" max="14595" width="14.85546875" customWidth="1"/>
    <col min="14596" max="14596" width="25.28515625" customWidth="1"/>
    <col min="14597" max="14597" width="14.85546875" customWidth="1"/>
    <col min="14598" max="14598" width="11" customWidth="1"/>
    <col min="14599" max="14599" width="14.85546875" customWidth="1"/>
    <col min="14600" max="14600" width="47.7109375" customWidth="1"/>
    <col min="14601" max="14602" width="14.85546875" customWidth="1"/>
    <col min="14603" max="14603" width="12.140625" customWidth="1"/>
    <col min="14604" max="14605" width="14.85546875" customWidth="1"/>
    <col min="14606" max="14606" width="14.28515625" customWidth="1"/>
    <col min="14607" max="14607" width="14" customWidth="1"/>
    <col min="14608" max="14609" width="10.7109375" customWidth="1"/>
    <col min="14610" max="14610" width="11.5703125" customWidth="1"/>
    <col min="14611" max="14611" width="11.42578125" customWidth="1"/>
    <col min="14612" max="14613" width="10.7109375" customWidth="1"/>
    <col min="14614" max="14614" width="11.85546875" customWidth="1"/>
    <col min="14615" max="14615" width="14.5703125" customWidth="1"/>
    <col min="14616" max="14616" width="10.5703125" customWidth="1"/>
    <col min="14617" max="14617" width="11.85546875" customWidth="1"/>
    <col min="14618" max="14618" width="14.85546875" customWidth="1"/>
    <col min="14619" max="14839" width="15.28515625" customWidth="1"/>
    <col min="14840" max="14840" width="5.140625" customWidth="1"/>
    <col min="14841" max="14841" width="15.28515625" customWidth="1"/>
    <col min="14842" max="14842" width="4.42578125" customWidth="1"/>
    <col min="14843" max="14843" width="12.5703125" customWidth="1"/>
    <col min="14844" max="14844" width="14.85546875" customWidth="1"/>
    <col min="14845" max="14845" width="23.5703125" customWidth="1"/>
    <col min="14846" max="14846" width="16.140625" customWidth="1"/>
    <col min="14847" max="14847" width="15.5703125" customWidth="1"/>
    <col min="14848" max="14848" width="16.42578125" customWidth="1"/>
    <col min="14849" max="14849" width="15.7109375" customWidth="1"/>
    <col min="14851" max="14851" width="14.85546875" customWidth="1"/>
    <col min="14852" max="14852" width="25.28515625" customWidth="1"/>
    <col min="14853" max="14853" width="14.85546875" customWidth="1"/>
    <col min="14854" max="14854" width="11" customWidth="1"/>
    <col min="14855" max="14855" width="14.85546875" customWidth="1"/>
    <col min="14856" max="14856" width="47.7109375" customWidth="1"/>
    <col min="14857" max="14858" width="14.85546875" customWidth="1"/>
    <col min="14859" max="14859" width="12.140625" customWidth="1"/>
    <col min="14860" max="14861" width="14.85546875" customWidth="1"/>
    <col min="14862" max="14862" width="14.28515625" customWidth="1"/>
    <col min="14863" max="14863" width="14" customWidth="1"/>
    <col min="14864" max="14865" width="10.7109375" customWidth="1"/>
    <col min="14866" max="14866" width="11.5703125" customWidth="1"/>
    <col min="14867" max="14867" width="11.42578125" customWidth="1"/>
    <col min="14868" max="14869" width="10.7109375" customWidth="1"/>
    <col min="14870" max="14870" width="11.85546875" customWidth="1"/>
    <col min="14871" max="14871" width="14.5703125" customWidth="1"/>
    <col min="14872" max="14872" width="10.5703125" customWidth="1"/>
    <col min="14873" max="14873" width="11.85546875" customWidth="1"/>
    <col min="14874" max="14874" width="14.85546875" customWidth="1"/>
    <col min="14875" max="15095" width="15.28515625" customWidth="1"/>
    <col min="15096" max="15096" width="5.140625" customWidth="1"/>
    <col min="15097" max="15097" width="15.28515625" customWidth="1"/>
    <col min="15098" max="15098" width="4.42578125" customWidth="1"/>
    <col min="15099" max="15099" width="12.5703125" customWidth="1"/>
    <col min="15100" max="15100" width="14.85546875" customWidth="1"/>
    <col min="15101" max="15101" width="23.5703125" customWidth="1"/>
    <col min="15102" max="15102" width="16.140625" customWidth="1"/>
    <col min="15103" max="15103" width="15.5703125" customWidth="1"/>
    <col min="15104" max="15104" width="16.42578125" customWidth="1"/>
    <col min="15105" max="15105" width="15.7109375" customWidth="1"/>
    <col min="15107" max="15107" width="14.85546875" customWidth="1"/>
    <col min="15108" max="15108" width="25.28515625" customWidth="1"/>
    <col min="15109" max="15109" width="14.85546875" customWidth="1"/>
    <col min="15110" max="15110" width="11" customWidth="1"/>
    <col min="15111" max="15111" width="14.85546875" customWidth="1"/>
    <col min="15112" max="15112" width="47.7109375" customWidth="1"/>
    <col min="15113" max="15114" width="14.85546875" customWidth="1"/>
    <col min="15115" max="15115" width="12.140625" customWidth="1"/>
    <col min="15116" max="15117" width="14.85546875" customWidth="1"/>
    <col min="15118" max="15118" width="14.28515625" customWidth="1"/>
    <col min="15119" max="15119" width="14" customWidth="1"/>
    <col min="15120" max="15121" width="10.7109375" customWidth="1"/>
    <col min="15122" max="15122" width="11.5703125" customWidth="1"/>
    <col min="15123" max="15123" width="11.42578125" customWidth="1"/>
    <col min="15124" max="15125" width="10.7109375" customWidth="1"/>
    <col min="15126" max="15126" width="11.85546875" customWidth="1"/>
    <col min="15127" max="15127" width="14.5703125" customWidth="1"/>
    <col min="15128" max="15128" width="10.5703125" customWidth="1"/>
    <col min="15129" max="15129" width="11.85546875" customWidth="1"/>
    <col min="15130" max="15130" width="14.85546875" customWidth="1"/>
    <col min="15131" max="15351" width="15.28515625" customWidth="1"/>
    <col min="15352" max="15352" width="5.140625" customWidth="1"/>
    <col min="15353" max="15353" width="15.28515625" customWidth="1"/>
    <col min="15354" max="15354" width="4.42578125" customWidth="1"/>
    <col min="15355" max="15355" width="12.5703125" customWidth="1"/>
    <col min="15356" max="15356" width="14.85546875" customWidth="1"/>
    <col min="15357" max="15357" width="23.5703125" customWidth="1"/>
    <col min="15358" max="15358" width="16.140625" customWidth="1"/>
    <col min="15359" max="15359" width="15.5703125" customWidth="1"/>
    <col min="15360" max="15360" width="16.42578125" customWidth="1"/>
    <col min="15361" max="15361" width="15.7109375" customWidth="1"/>
    <col min="15363" max="15363" width="14.85546875" customWidth="1"/>
    <col min="15364" max="15364" width="25.28515625" customWidth="1"/>
    <col min="15365" max="15365" width="14.85546875" customWidth="1"/>
    <col min="15366" max="15366" width="11" customWidth="1"/>
    <col min="15367" max="15367" width="14.85546875" customWidth="1"/>
    <col min="15368" max="15368" width="47.7109375" customWidth="1"/>
    <col min="15369" max="15370" width="14.85546875" customWidth="1"/>
    <col min="15371" max="15371" width="12.140625" customWidth="1"/>
    <col min="15372" max="15373" width="14.85546875" customWidth="1"/>
    <col min="15374" max="15374" width="14.28515625" customWidth="1"/>
    <col min="15375" max="15375" width="14" customWidth="1"/>
    <col min="15376" max="15377" width="10.7109375" customWidth="1"/>
    <col min="15378" max="15378" width="11.5703125" customWidth="1"/>
    <col min="15379" max="15379" width="11.42578125" customWidth="1"/>
    <col min="15380" max="15381" width="10.7109375" customWidth="1"/>
    <col min="15382" max="15382" width="11.85546875" customWidth="1"/>
    <col min="15383" max="15383" width="14.5703125" customWidth="1"/>
    <col min="15384" max="15384" width="10.5703125" customWidth="1"/>
    <col min="15385" max="15385" width="11.85546875" customWidth="1"/>
    <col min="15386" max="15386" width="14.85546875" customWidth="1"/>
    <col min="15387" max="15607" width="15.28515625" customWidth="1"/>
    <col min="15608" max="15608" width="5.140625" customWidth="1"/>
    <col min="15609" max="15609" width="15.28515625" customWidth="1"/>
    <col min="15610" max="15610" width="4.42578125" customWidth="1"/>
    <col min="15611" max="15611" width="12.5703125" customWidth="1"/>
    <col min="15612" max="15612" width="14.85546875" customWidth="1"/>
    <col min="15613" max="15613" width="23.5703125" customWidth="1"/>
    <col min="15614" max="15614" width="16.140625" customWidth="1"/>
    <col min="15615" max="15615" width="15.5703125" customWidth="1"/>
    <col min="15616" max="15616" width="16.42578125" customWidth="1"/>
    <col min="15617" max="15617" width="15.7109375" customWidth="1"/>
    <col min="15619" max="15619" width="14.85546875" customWidth="1"/>
    <col min="15620" max="15620" width="25.28515625" customWidth="1"/>
    <col min="15621" max="15621" width="14.85546875" customWidth="1"/>
    <col min="15622" max="15622" width="11" customWidth="1"/>
    <col min="15623" max="15623" width="14.85546875" customWidth="1"/>
    <col min="15624" max="15624" width="47.7109375" customWidth="1"/>
    <col min="15625" max="15626" width="14.85546875" customWidth="1"/>
    <col min="15627" max="15627" width="12.140625" customWidth="1"/>
    <col min="15628" max="15629" width="14.85546875" customWidth="1"/>
    <col min="15630" max="15630" width="14.28515625" customWidth="1"/>
    <col min="15631" max="15631" width="14" customWidth="1"/>
    <col min="15632" max="15633" width="10.7109375" customWidth="1"/>
    <col min="15634" max="15634" width="11.5703125" customWidth="1"/>
    <col min="15635" max="15635" width="11.42578125" customWidth="1"/>
    <col min="15636" max="15637" width="10.7109375" customWidth="1"/>
    <col min="15638" max="15638" width="11.85546875" customWidth="1"/>
    <col min="15639" max="15639" width="14.5703125" customWidth="1"/>
    <col min="15640" max="15640" width="10.5703125" customWidth="1"/>
    <col min="15641" max="15641" width="11.85546875" customWidth="1"/>
    <col min="15642" max="15642" width="14.85546875" customWidth="1"/>
    <col min="15643" max="15863" width="15.28515625" customWidth="1"/>
    <col min="15864" max="15864" width="5.140625" customWidth="1"/>
    <col min="15865" max="15865" width="15.28515625" customWidth="1"/>
    <col min="15866" max="15866" width="4.42578125" customWidth="1"/>
    <col min="15867" max="15867" width="12.5703125" customWidth="1"/>
    <col min="15868" max="15868" width="14.85546875" customWidth="1"/>
    <col min="15869" max="15869" width="23.5703125" customWidth="1"/>
    <col min="15870" max="15870" width="16.140625" customWidth="1"/>
    <col min="15871" max="15871" width="15.5703125" customWidth="1"/>
    <col min="15872" max="15872" width="16.42578125" customWidth="1"/>
    <col min="15873" max="15873" width="15.7109375" customWidth="1"/>
    <col min="15875" max="15875" width="14.85546875" customWidth="1"/>
    <col min="15876" max="15876" width="25.28515625" customWidth="1"/>
    <col min="15877" max="15877" width="14.85546875" customWidth="1"/>
    <col min="15878" max="15878" width="11" customWidth="1"/>
    <col min="15879" max="15879" width="14.85546875" customWidth="1"/>
    <col min="15880" max="15880" width="47.7109375" customWidth="1"/>
    <col min="15881" max="15882" width="14.85546875" customWidth="1"/>
    <col min="15883" max="15883" width="12.140625" customWidth="1"/>
    <col min="15884" max="15885" width="14.85546875" customWidth="1"/>
    <col min="15886" max="15886" width="14.28515625" customWidth="1"/>
    <col min="15887" max="15887" width="14" customWidth="1"/>
    <col min="15888" max="15889" width="10.7109375" customWidth="1"/>
    <col min="15890" max="15890" width="11.5703125" customWidth="1"/>
    <col min="15891" max="15891" width="11.42578125" customWidth="1"/>
    <col min="15892" max="15893" width="10.7109375" customWidth="1"/>
    <col min="15894" max="15894" width="11.85546875" customWidth="1"/>
    <col min="15895" max="15895" width="14.5703125" customWidth="1"/>
    <col min="15896" max="15896" width="10.5703125" customWidth="1"/>
    <col min="15897" max="15897" width="11.85546875" customWidth="1"/>
    <col min="15898" max="15898" width="14.85546875" customWidth="1"/>
    <col min="15899" max="16119" width="15.28515625" customWidth="1"/>
    <col min="16120" max="16120" width="5.140625" customWidth="1"/>
    <col min="16121" max="16121" width="15.28515625" customWidth="1"/>
    <col min="16122" max="16122" width="4.42578125" customWidth="1"/>
    <col min="16123" max="16123" width="12.5703125" customWidth="1"/>
    <col min="16124" max="16124" width="14.85546875" customWidth="1"/>
    <col min="16125" max="16125" width="23.5703125" customWidth="1"/>
    <col min="16126" max="16126" width="16.140625" customWidth="1"/>
    <col min="16127" max="16127" width="15.5703125" customWidth="1"/>
    <col min="16128" max="16128" width="16.42578125" customWidth="1"/>
    <col min="16129" max="16129" width="15.7109375" customWidth="1"/>
    <col min="16131" max="16131" width="14.85546875" customWidth="1"/>
    <col min="16132" max="16132" width="25.28515625" customWidth="1"/>
    <col min="16133" max="16133" width="14.85546875" customWidth="1"/>
    <col min="16134" max="16134" width="11" customWidth="1"/>
    <col min="16135" max="16135" width="14.85546875" customWidth="1"/>
    <col min="16136" max="16136" width="47.7109375" customWidth="1"/>
    <col min="16137" max="16138" width="14.85546875" customWidth="1"/>
    <col min="16139" max="16139" width="12.140625" customWidth="1"/>
    <col min="16140" max="16141" width="14.85546875" customWidth="1"/>
    <col min="16142" max="16142" width="14.28515625" customWidth="1"/>
    <col min="16143" max="16143" width="14" customWidth="1"/>
    <col min="16144" max="16145" width="10.7109375" customWidth="1"/>
    <col min="16146" max="16146" width="11.5703125" customWidth="1"/>
    <col min="16147" max="16147" width="11.42578125" customWidth="1"/>
    <col min="16148" max="16149" width="10.7109375" customWidth="1"/>
    <col min="16150" max="16150" width="11.85546875" customWidth="1"/>
    <col min="16151" max="16151" width="14.5703125" customWidth="1"/>
    <col min="16152" max="16152" width="10.5703125" customWidth="1"/>
    <col min="16153" max="16153" width="11.85546875" customWidth="1"/>
    <col min="16154" max="16154" width="14.85546875" customWidth="1"/>
    <col min="16155" max="16375" width="15.28515625" customWidth="1"/>
    <col min="16376" max="16376" width="5.140625" customWidth="1"/>
    <col min="16377" max="16377" width="15.28515625" customWidth="1"/>
    <col min="16378" max="16378" width="4.42578125" customWidth="1"/>
    <col min="16379" max="16379" width="12.5703125" customWidth="1"/>
    <col min="16380" max="16380" width="14.85546875" customWidth="1"/>
    <col min="16381" max="16381" width="23.5703125" customWidth="1"/>
    <col min="16382" max="16382" width="16.140625" customWidth="1"/>
    <col min="16383" max="16383" width="15.5703125" customWidth="1"/>
    <col min="16384" max="16384" width="16.42578125" customWidth="1"/>
  </cols>
  <sheetData>
    <row r="1" spans="1:247" hidden="1" x14ac:dyDescent="0.25">
      <c r="M1" s="1"/>
      <c r="N1" s="1"/>
      <c r="O1" s="1"/>
      <c r="R1" s="1"/>
      <c r="W1" t="s">
        <v>0</v>
      </c>
    </row>
    <row r="2" spans="1:247" ht="39.75" customHeight="1" thickBot="1" x14ac:dyDescent="0.3">
      <c r="A2" s="1585" t="s">
        <v>1</v>
      </c>
      <c r="B2" s="1585"/>
      <c r="C2" s="1585"/>
      <c r="D2" s="1585"/>
      <c r="E2" s="1585"/>
      <c r="F2" s="1585"/>
      <c r="G2" s="1585"/>
      <c r="H2" s="1585"/>
      <c r="I2" s="1585"/>
      <c r="J2" s="1585"/>
      <c r="K2" s="1585"/>
      <c r="L2" s="1585"/>
      <c r="M2" s="1585"/>
      <c r="N2" s="1585"/>
      <c r="O2" s="1585"/>
      <c r="P2" s="1585"/>
      <c r="Q2" s="1585"/>
      <c r="R2" s="1585"/>
      <c r="S2" s="1585"/>
      <c r="T2" s="1585"/>
      <c r="U2" s="1585"/>
      <c r="V2" s="1585"/>
      <c r="W2" s="1585"/>
      <c r="X2" s="1585"/>
      <c r="Y2" s="1585"/>
      <c r="Z2" s="1585"/>
      <c r="AA2" s="3"/>
    </row>
    <row r="3" spans="1:247" ht="42" customHeight="1" thickBot="1" x14ac:dyDescent="0.3">
      <c r="A3" s="4"/>
      <c r="B3" s="1586"/>
      <c r="C3" s="1587"/>
      <c r="D3" s="1588"/>
      <c r="E3" s="5"/>
      <c r="F3" s="5"/>
      <c r="G3" s="5"/>
      <c r="H3" s="5"/>
      <c r="I3" s="1589" t="s">
        <v>2</v>
      </c>
      <c r="J3" s="1590"/>
      <c r="K3" s="1590"/>
      <c r="L3" s="1590"/>
      <c r="M3" s="1591"/>
      <c r="N3" s="298"/>
      <c r="O3" s="1592" t="s">
        <v>3</v>
      </c>
      <c r="P3" s="1593"/>
      <c r="Q3" s="1593"/>
      <c r="R3" s="1594"/>
      <c r="S3" s="1592" t="s">
        <v>4</v>
      </c>
      <c r="T3" s="1593"/>
      <c r="U3" s="1593"/>
      <c r="V3" s="1594"/>
      <c r="W3" s="1592" t="s">
        <v>5</v>
      </c>
      <c r="X3" s="1593"/>
      <c r="Y3" s="1593"/>
      <c r="Z3" s="1594"/>
      <c r="AA3" s="299"/>
    </row>
    <row r="4" spans="1:247" ht="27" customHeight="1" thickBot="1" x14ac:dyDescent="0.3">
      <c r="A4" s="300"/>
      <c r="B4" s="301"/>
      <c r="C4" s="302"/>
      <c r="D4" s="302"/>
      <c r="E4" s="303"/>
      <c r="F4" s="5"/>
      <c r="G4" s="303"/>
      <c r="H4" s="304"/>
      <c r="I4" s="305"/>
      <c r="J4" s="306"/>
      <c r="K4" s="306"/>
      <c r="L4" s="298"/>
      <c r="M4" s="307"/>
      <c r="N4" s="298"/>
      <c r="O4" s="308"/>
      <c r="P4" s="309"/>
      <c r="Q4" s="309"/>
      <c r="R4" s="310"/>
      <c r="S4" s="311"/>
      <c r="T4" s="309"/>
      <c r="U4" s="312"/>
      <c r="V4" s="313"/>
      <c r="W4" s="311"/>
      <c r="X4" s="309"/>
      <c r="Y4" s="312"/>
      <c r="Z4" s="310"/>
      <c r="AA4" s="314"/>
    </row>
    <row r="5" spans="1:247" ht="61.5" customHeight="1" thickBot="1" x14ac:dyDescent="0.3">
      <c r="A5" s="315" t="s">
        <v>6</v>
      </c>
      <c r="B5" s="1598" t="s">
        <v>7</v>
      </c>
      <c r="C5" s="1599"/>
      <c r="D5" s="1599"/>
      <c r="E5" s="316" t="s">
        <v>8</v>
      </c>
      <c r="F5" s="317" t="s">
        <v>9</v>
      </c>
      <c r="G5" s="316" t="s">
        <v>10</v>
      </c>
      <c r="H5" s="318" t="s">
        <v>12</v>
      </c>
      <c r="I5" s="319" t="s">
        <v>136</v>
      </c>
      <c r="J5" s="319" t="s">
        <v>13</v>
      </c>
      <c r="K5" s="319" t="s">
        <v>14</v>
      </c>
      <c r="L5" s="320" t="s">
        <v>15</v>
      </c>
      <c r="M5" s="321" t="s">
        <v>16</v>
      </c>
      <c r="N5" s="321" t="s">
        <v>137</v>
      </c>
      <c r="O5" s="322" t="s">
        <v>17</v>
      </c>
      <c r="P5" s="323" t="s">
        <v>158</v>
      </c>
      <c r="Q5" s="322" t="s">
        <v>18</v>
      </c>
      <c r="R5" s="324" t="s">
        <v>19</v>
      </c>
      <c r="S5" s="325" t="s">
        <v>20</v>
      </c>
      <c r="T5" s="323" t="s">
        <v>159</v>
      </c>
      <c r="U5" s="326" t="s">
        <v>21</v>
      </c>
      <c r="V5" s="327" t="s">
        <v>22</v>
      </c>
      <c r="W5" s="328" t="s">
        <v>23</v>
      </c>
      <c r="X5" s="323" t="s">
        <v>160</v>
      </c>
      <c r="Y5" s="329" t="s">
        <v>24</v>
      </c>
      <c r="Z5" s="328" t="s">
        <v>25</v>
      </c>
      <c r="AA5" s="330" t="s">
        <v>26</v>
      </c>
    </row>
    <row r="6" spans="1:247" ht="47.25" customHeight="1" thickBot="1" x14ac:dyDescent="0.3">
      <c r="A6" s="1600" t="s">
        <v>138</v>
      </c>
      <c r="B6" s="1603" t="s">
        <v>139</v>
      </c>
      <c r="C6" s="1604"/>
      <c r="D6" s="1605"/>
      <c r="E6" s="1441" t="s">
        <v>88</v>
      </c>
      <c r="F6" s="1614" t="s">
        <v>29</v>
      </c>
      <c r="G6" s="1617" t="s">
        <v>66</v>
      </c>
      <c r="H6" s="41" t="s">
        <v>58</v>
      </c>
      <c r="I6" s="331">
        <v>9490000</v>
      </c>
      <c r="J6" s="331">
        <v>1894223.18</v>
      </c>
      <c r="K6" s="332">
        <v>9490000</v>
      </c>
      <c r="L6" s="333">
        <v>8810000</v>
      </c>
      <c r="M6" s="334">
        <v>9138000</v>
      </c>
      <c r="N6" s="335"/>
      <c r="O6" s="336">
        <v>40750000</v>
      </c>
      <c r="P6" s="336">
        <v>9270000</v>
      </c>
      <c r="Q6" s="337">
        <v>8810000</v>
      </c>
      <c r="R6" s="338">
        <f>O6-Q6</f>
        <v>31940000</v>
      </c>
      <c r="S6" s="338">
        <v>36100000</v>
      </c>
      <c r="T6" s="339">
        <v>9270000</v>
      </c>
      <c r="U6" s="337">
        <v>9138000</v>
      </c>
      <c r="V6" s="39">
        <f>S6-U6</f>
        <v>26962000</v>
      </c>
      <c r="W6" s="39">
        <v>36100000</v>
      </c>
      <c r="X6" s="339">
        <v>9270000</v>
      </c>
      <c r="Y6" s="340">
        <v>9138000</v>
      </c>
      <c r="Z6" s="62">
        <f>W6-Y6</f>
        <v>26962000</v>
      </c>
      <c r="AA6" s="38"/>
    </row>
    <row r="7" spans="1:247" ht="30.75" customHeight="1" thickBot="1" x14ac:dyDescent="0.3">
      <c r="A7" s="1601"/>
      <c r="B7" s="1606"/>
      <c r="C7" s="1607"/>
      <c r="D7" s="1608"/>
      <c r="E7" s="1442"/>
      <c r="F7" s="1615"/>
      <c r="G7" s="1618"/>
      <c r="H7" s="341" t="s">
        <v>59</v>
      </c>
      <c r="I7" s="342">
        <v>1410000</v>
      </c>
      <c r="J7" s="342">
        <v>287756.87</v>
      </c>
      <c r="K7" s="343">
        <v>1410000</v>
      </c>
      <c r="L7" s="344">
        <v>1510000</v>
      </c>
      <c r="M7" s="345">
        <v>1600000</v>
      </c>
      <c r="N7" s="346"/>
      <c r="O7" s="347">
        <v>1510000</v>
      </c>
      <c r="P7" s="347">
        <v>1510000</v>
      </c>
      <c r="Q7" s="348">
        <v>1510000</v>
      </c>
      <c r="R7" s="338">
        <f>O7-Q7</f>
        <v>0</v>
      </c>
      <c r="S7" s="338">
        <v>1600000</v>
      </c>
      <c r="T7" s="349">
        <v>1510000</v>
      </c>
      <c r="U7" s="350">
        <v>1600000</v>
      </c>
      <c r="V7" s="39">
        <f>S7-U7</f>
        <v>0</v>
      </c>
      <c r="W7" s="39">
        <v>1600000</v>
      </c>
      <c r="X7" s="349">
        <v>1510000</v>
      </c>
      <c r="Y7" s="351">
        <v>1600000</v>
      </c>
      <c r="Z7" s="62">
        <f>W7-Y7</f>
        <v>0</v>
      </c>
      <c r="AA7" s="38"/>
    </row>
    <row r="8" spans="1:247" ht="27" customHeight="1" thickBot="1" x14ac:dyDescent="0.3">
      <c r="A8" s="1602"/>
      <c r="B8" s="1595"/>
      <c r="C8" s="1596"/>
      <c r="D8" s="1597"/>
      <c r="E8" s="1443"/>
      <c r="F8" s="1616"/>
      <c r="G8" s="1619"/>
      <c r="H8" s="352" t="s">
        <v>42</v>
      </c>
      <c r="I8" s="353">
        <f>I6+I7</f>
        <v>10900000</v>
      </c>
      <c r="J8" s="353">
        <f>J6+J7</f>
        <v>2181980.0499999998</v>
      </c>
      <c r="K8" s="354">
        <f t="shared" ref="K8:Z8" si="0">K6+K7</f>
        <v>10900000</v>
      </c>
      <c r="L8" s="353">
        <f t="shared" si="0"/>
        <v>10320000</v>
      </c>
      <c r="M8" s="353">
        <f t="shared" si="0"/>
        <v>10738000</v>
      </c>
      <c r="N8" s="355"/>
      <c r="O8" s="353">
        <f t="shared" si="0"/>
        <v>42260000</v>
      </c>
      <c r="P8" s="353">
        <f t="shared" si="0"/>
        <v>10780000</v>
      </c>
      <c r="Q8" s="356">
        <f t="shared" si="0"/>
        <v>10320000</v>
      </c>
      <c r="R8" s="63">
        <f t="shared" si="0"/>
        <v>31940000</v>
      </c>
      <c r="S8" s="63">
        <f t="shared" si="0"/>
        <v>37700000</v>
      </c>
      <c r="T8" s="63">
        <f t="shared" si="0"/>
        <v>10780000</v>
      </c>
      <c r="U8" s="356">
        <f t="shared" si="0"/>
        <v>10738000</v>
      </c>
      <c r="V8" s="63">
        <f t="shared" si="0"/>
        <v>26962000</v>
      </c>
      <c r="W8" s="63">
        <f t="shared" si="0"/>
        <v>37700000</v>
      </c>
      <c r="X8" s="63">
        <f t="shared" si="0"/>
        <v>10780000</v>
      </c>
      <c r="Y8" s="357">
        <f t="shared" si="0"/>
        <v>10738000</v>
      </c>
      <c r="Z8" s="63">
        <f t="shared" si="0"/>
        <v>26962000</v>
      </c>
      <c r="AA8" s="358"/>
    </row>
    <row r="9" spans="1:247" ht="30.75" customHeight="1" thickBot="1" x14ac:dyDescent="0.3">
      <c r="A9" s="359" t="s">
        <v>138</v>
      </c>
      <c r="B9" s="1609" t="s">
        <v>60</v>
      </c>
      <c r="C9" s="1610"/>
      <c r="D9" s="1611"/>
      <c r="E9" s="41" t="s">
        <v>88</v>
      </c>
      <c r="F9" s="44" t="s">
        <v>29</v>
      </c>
      <c r="G9" s="360" t="s">
        <v>61</v>
      </c>
      <c r="H9" s="361" t="s">
        <v>57</v>
      </c>
      <c r="I9" s="362">
        <v>2500000</v>
      </c>
      <c r="J9" s="362">
        <v>183756.38</v>
      </c>
      <c r="K9" s="363">
        <v>2500000</v>
      </c>
      <c r="L9" s="364">
        <v>2000000</v>
      </c>
      <c r="M9" s="364">
        <v>2000000</v>
      </c>
      <c r="N9" s="335"/>
      <c r="O9" s="365">
        <v>2500000</v>
      </c>
      <c r="P9" s="365">
        <v>2000000</v>
      </c>
      <c r="Q9" s="366">
        <v>2000000</v>
      </c>
      <c r="R9" s="338">
        <f>O9-Q9</f>
        <v>500000</v>
      </c>
      <c r="S9" s="338">
        <v>2700000</v>
      </c>
      <c r="T9" s="367">
        <v>2000000</v>
      </c>
      <c r="U9" s="366">
        <v>2000000</v>
      </c>
      <c r="V9" s="338">
        <f>S9-U9</f>
        <v>700000</v>
      </c>
      <c r="W9" s="368">
        <v>2700000</v>
      </c>
      <c r="X9" s="367">
        <v>2000000</v>
      </c>
      <c r="Y9" s="369">
        <v>2000000</v>
      </c>
      <c r="Z9" s="61">
        <f>W9-Y9</f>
        <v>700000</v>
      </c>
      <c r="AA9" s="370"/>
    </row>
    <row r="10" spans="1:247" ht="24" customHeight="1" thickBot="1" x14ac:dyDescent="0.3">
      <c r="A10" s="371" t="s">
        <v>138</v>
      </c>
      <c r="B10" s="1612"/>
      <c r="C10" s="1613"/>
      <c r="D10" s="1613"/>
      <c r="E10" s="1613"/>
      <c r="F10" s="1613"/>
      <c r="G10" s="1613"/>
      <c r="H10" s="372" t="s">
        <v>42</v>
      </c>
      <c r="I10" s="373">
        <f>I8+I9</f>
        <v>13400000</v>
      </c>
      <c r="J10" s="374">
        <f>J8+J9</f>
        <v>2365736.4299999997</v>
      </c>
      <c r="K10" s="375">
        <f t="shared" ref="K10:Y10" si="1">K8+K9</f>
        <v>13400000</v>
      </c>
      <c r="L10" s="373">
        <f t="shared" si="1"/>
        <v>12320000</v>
      </c>
      <c r="M10" s="373">
        <f t="shared" si="1"/>
        <v>12738000</v>
      </c>
      <c r="N10" s="376"/>
      <c r="O10" s="377">
        <f t="shared" si="1"/>
        <v>44760000</v>
      </c>
      <c r="P10" s="377">
        <f t="shared" si="1"/>
        <v>12780000</v>
      </c>
      <c r="Q10" s="378">
        <f t="shared" si="1"/>
        <v>12320000</v>
      </c>
      <c r="R10" s="338">
        <f t="shared" ref="R10:R23" si="2">O10-Q10</f>
        <v>32440000</v>
      </c>
      <c r="S10" s="379">
        <f t="shared" si="1"/>
        <v>40400000</v>
      </c>
      <c r="T10" s="379">
        <f t="shared" si="1"/>
        <v>12780000</v>
      </c>
      <c r="U10" s="378">
        <f t="shared" si="1"/>
        <v>12738000</v>
      </c>
      <c r="V10" s="338">
        <f t="shared" ref="V10:V23" si="3">S10-U10</f>
        <v>27662000</v>
      </c>
      <c r="W10" s="379">
        <f t="shared" si="1"/>
        <v>40400000</v>
      </c>
      <c r="X10" s="379">
        <f t="shared" si="1"/>
        <v>12780000</v>
      </c>
      <c r="Y10" s="380">
        <f t="shared" si="1"/>
        <v>12738000</v>
      </c>
      <c r="Z10" s="61">
        <f t="shared" ref="Z10:Z21" si="4">W10-Y10</f>
        <v>27662000</v>
      </c>
      <c r="AA10" s="381"/>
    </row>
    <row r="11" spans="1:247" ht="38.25" customHeight="1" thickBot="1" x14ac:dyDescent="0.3">
      <c r="A11" s="359" t="s">
        <v>138</v>
      </c>
      <c r="B11" s="1609" t="s">
        <v>55</v>
      </c>
      <c r="C11" s="1610"/>
      <c r="D11" s="1611"/>
      <c r="E11" s="41" t="s">
        <v>34</v>
      </c>
      <c r="F11" s="46" t="s">
        <v>29</v>
      </c>
      <c r="G11" s="360" t="s">
        <v>47</v>
      </c>
      <c r="H11" s="382" t="s">
        <v>31</v>
      </c>
      <c r="I11" s="383">
        <v>0</v>
      </c>
      <c r="J11" s="384">
        <v>0</v>
      </c>
      <c r="K11" s="385">
        <v>0</v>
      </c>
      <c r="L11" s="386">
        <v>0</v>
      </c>
      <c r="M11" s="387">
        <v>0</v>
      </c>
      <c r="N11" s="388"/>
      <c r="O11" s="52">
        <v>111000</v>
      </c>
      <c r="P11" s="52">
        <v>80000</v>
      </c>
      <c r="Q11" s="389">
        <v>111000</v>
      </c>
      <c r="R11" s="338">
        <f t="shared" si="2"/>
        <v>0</v>
      </c>
      <c r="S11" s="65">
        <v>2644000</v>
      </c>
      <c r="T11" s="47">
        <v>2080000</v>
      </c>
      <c r="U11" s="389">
        <v>2644000</v>
      </c>
      <c r="V11" s="39">
        <f t="shared" si="3"/>
        <v>0</v>
      </c>
      <c r="W11" s="48">
        <v>2644000</v>
      </c>
      <c r="X11" s="47">
        <v>2080000</v>
      </c>
      <c r="Y11" s="390">
        <v>2644000</v>
      </c>
      <c r="Z11" s="62">
        <f t="shared" si="4"/>
        <v>0</v>
      </c>
      <c r="AA11" s="38"/>
    </row>
    <row r="12" spans="1:247" ht="37.5" customHeight="1" thickBot="1" x14ac:dyDescent="0.3">
      <c r="A12" s="391" t="s">
        <v>45</v>
      </c>
      <c r="B12" s="1609" t="s">
        <v>46</v>
      </c>
      <c r="C12" s="1610"/>
      <c r="D12" s="1611"/>
      <c r="E12" s="41" t="s">
        <v>140</v>
      </c>
      <c r="F12" s="46" t="s">
        <v>29</v>
      </c>
      <c r="G12" s="360" t="s">
        <v>47</v>
      </c>
      <c r="H12" s="382" t="s">
        <v>31</v>
      </c>
      <c r="I12" s="383">
        <v>500000</v>
      </c>
      <c r="J12" s="384">
        <v>69915</v>
      </c>
      <c r="K12" s="392">
        <v>70000</v>
      </c>
      <c r="L12" s="386"/>
      <c r="M12" s="387"/>
      <c r="N12" s="393"/>
      <c r="O12" s="52"/>
      <c r="P12" s="52"/>
      <c r="Q12" s="389"/>
      <c r="R12" s="338"/>
      <c r="S12" s="65"/>
      <c r="T12" s="47"/>
      <c r="U12" s="389"/>
      <c r="V12" s="39"/>
      <c r="W12" s="48"/>
      <c r="X12" s="47"/>
      <c r="Y12" s="390"/>
      <c r="Z12" s="62"/>
      <c r="AA12" s="38"/>
    </row>
    <row r="13" spans="1:247" ht="59.25" customHeight="1" thickBot="1" x14ac:dyDescent="0.3">
      <c r="A13" s="391" t="s">
        <v>48</v>
      </c>
      <c r="B13" s="1609" t="s">
        <v>49</v>
      </c>
      <c r="C13" s="1610"/>
      <c r="D13" s="1611"/>
      <c r="E13" s="41" t="s">
        <v>108</v>
      </c>
      <c r="F13" s="46" t="s">
        <v>29</v>
      </c>
      <c r="G13" s="360" t="s">
        <v>47</v>
      </c>
      <c r="H13" s="382" t="s">
        <v>31</v>
      </c>
      <c r="I13" s="383">
        <v>1500000</v>
      </c>
      <c r="J13" s="384">
        <v>480557.87</v>
      </c>
      <c r="K13" s="394">
        <v>1930000</v>
      </c>
      <c r="L13" s="386">
        <v>2000000</v>
      </c>
      <c r="M13" s="386">
        <v>2500000</v>
      </c>
      <c r="N13" s="395"/>
      <c r="O13" s="52">
        <v>4000000</v>
      </c>
      <c r="P13" s="52">
        <v>2000000</v>
      </c>
      <c r="Q13" s="389">
        <v>2200000</v>
      </c>
      <c r="R13" s="338">
        <f t="shared" si="2"/>
        <v>1800000</v>
      </c>
      <c r="S13" s="65"/>
      <c r="T13" s="47">
        <v>0</v>
      </c>
      <c r="U13" s="389">
        <v>0</v>
      </c>
      <c r="V13" s="39">
        <f t="shared" si="3"/>
        <v>0</v>
      </c>
      <c r="W13" s="47"/>
      <c r="X13" s="47">
        <v>0</v>
      </c>
      <c r="Y13" s="390">
        <v>0</v>
      </c>
      <c r="Z13" s="62">
        <f t="shared" si="4"/>
        <v>0</v>
      </c>
      <c r="AA13" s="38"/>
    </row>
    <row r="14" spans="1:247" ht="35.25" customHeight="1" thickBot="1" x14ac:dyDescent="0.3">
      <c r="A14" s="396" t="s">
        <v>141</v>
      </c>
      <c r="B14" s="1595" t="s">
        <v>51</v>
      </c>
      <c r="C14" s="1596"/>
      <c r="D14" s="1597"/>
      <c r="E14" s="41" t="s">
        <v>88</v>
      </c>
      <c r="F14" s="54" t="s">
        <v>29</v>
      </c>
      <c r="G14" s="397" t="s">
        <v>52</v>
      </c>
      <c r="H14" s="398" t="s">
        <v>31</v>
      </c>
      <c r="I14" s="399">
        <v>2000</v>
      </c>
      <c r="J14" s="400">
        <v>0</v>
      </c>
      <c r="K14" s="383">
        <v>0</v>
      </c>
      <c r="L14" s="401">
        <v>2000</v>
      </c>
      <c r="M14" s="386">
        <v>3000</v>
      </c>
      <c r="N14" s="402"/>
      <c r="O14" s="384">
        <v>500000</v>
      </c>
      <c r="P14" s="400">
        <v>500000</v>
      </c>
      <c r="Q14" s="403">
        <v>2000</v>
      </c>
      <c r="R14" s="338">
        <f t="shared" si="2"/>
        <v>498000</v>
      </c>
      <c r="S14" s="65">
        <v>3000</v>
      </c>
      <c r="T14" s="66">
        <v>500000</v>
      </c>
      <c r="U14" s="403">
        <v>3000</v>
      </c>
      <c r="V14" s="39">
        <f t="shared" si="3"/>
        <v>0</v>
      </c>
      <c r="W14" s="55">
        <v>3000</v>
      </c>
      <c r="X14" s="66">
        <v>500000</v>
      </c>
      <c r="Y14" s="404">
        <v>3000</v>
      </c>
      <c r="Z14" s="62">
        <f t="shared" si="4"/>
        <v>0</v>
      </c>
      <c r="AA14" s="405"/>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c r="DL14" s="6"/>
      <c r="DM14" s="6"/>
      <c r="DN14" s="6"/>
      <c r="DO14" s="6"/>
      <c r="DP14" s="6"/>
      <c r="DQ14" s="6"/>
      <c r="DR14" s="6"/>
      <c r="DS14" s="6"/>
      <c r="DT14" s="6"/>
      <c r="DU14" s="6"/>
      <c r="DV14" s="6"/>
      <c r="DW14" s="6"/>
      <c r="DX14" s="6"/>
      <c r="DY14" s="6"/>
      <c r="DZ14" s="6"/>
      <c r="EA14" s="6"/>
      <c r="EB14" s="6"/>
      <c r="EC14" s="6"/>
      <c r="ED14" s="6"/>
      <c r="EE14" s="6"/>
      <c r="EF14" s="6"/>
      <c r="EG14" s="6"/>
      <c r="EH14" s="6"/>
      <c r="EI14" s="6"/>
      <c r="EJ14" s="6"/>
      <c r="EK14" s="6"/>
      <c r="EL14" s="6"/>
      <c r="EM14" s="6"/>
      <c r="EN14" s="6"/>
      <c r="EO14" s="6"/>
      <c r="EP14" s="6"/>
      <c r="EQ14" s="6"/>
      <c r="ER14" s="6"/>
      <c r="ES14" s="6"/>
      <c r="ET14" s="6"/>
      <c r="EU14" s="6"/>
      <c r="EV14" s="6"/>
      <c r="EW14" s="6"/>
      <c r="EX14" s="6"/>
      <c r="EY14" s="6"/>
      <c r="EZ14" s="6"/>
      <c r="FA14" s="6"/>
      <c r="FB14" s="6"/>
      <c r="FC14" s="6"/>
      <c r="FD14" s="6"/>
      <c r="FE14" s="6"/>
      <c r="FF14" s="6"/>
      <c r="FG14" s="6"/>
      <c r="FH14" s="6"/>
      <c r="FI14" s="6"/>
      <c r="FJ14" s="6"/>
      <c r="FK14" s="6"/>
      <c r="FL14" s="6"/>
      <c r="FM14" s="6"/>
      <c r="FN14" s="6"/>
      <c r="FO14" s="6"/>
      <c r="FP14" s="6"/>
      <c r="FQ14" s="6"/>
      <c r="FR14" s="6"/>
      <c r="FS14" s="6"/>
      <c r="FT14" s="6"/>
      <c r="FU14" s="6"/>
      <c r="FV14" s="6"/>
      <c r="FW14" s="6"/>
      <c r="FX14" s="6"/>
      <c r="FY14" s="6"/>
      <c r="FZ14" s="6"/>
      <c r="GA14" s="6"/>
      <c r="GB14" s="6"/>
      <c r="GC14" s="6"/>
      <c r="GD14" s="6"/>
      <c r="GE14" s="6"/>
      <c r="GF14" s="6"/>
      <c r="GG14" s="6"/>
      <c r="GH14" s="6"/>
      <c r="GI14" s="6"/>
      <c r="GJ14" s="6"/>
      <c r="GK14" s="6"/>
      <c r="GL14" s="6"/>
      <c r="GM14" s="6"/>
      <c r="GN14" s="6"/>
      <c r="GO14" s="6"/>
      <c r="GP14" s="6"/>
      <c r="GQ14" s="6"/>
      <c r="GR14" s="6"/>
      <c r="GS14" s="6"/>
      <c r="GT14" s="6"/>
      <c r="GU14" s="6"/>
      <c r="GV14" s="6"/>
      <c r="GW14" s="6"/>
      <c r="GX14" s="6"/>
      <c r="GY14" s="6"/>
      <c r="GZ14" s="6"/>
      <c r="HA14" s="6"/>
      <c r="HB14" s="6"/>
      <c r="HC14" s="6"/>
      <c r="HD14" s="6"/>
      <c r="HE14" s="6"/>
      <c r="HF14" s="6"/>
      <c r="HG14" s="6"/>
      <c r="HH14" s="6"/>
      <c r="HI14" s="6"/>
      <c r="HJ14" s="6"/>
      <c r="HK14" s="6"/>
      <c r="HL14" s="6"/>
      <c r="HM14" s="6"/>
      <c r="HN14" s="6"/>
      <c r="HO14" s="6"/>
      <c r="HP14" s="6"/>
      <c r="HQ14" s="6"/>
      <c r="HR14" s="6"/>
      <c r="HS14" s="6"/>
      <c r="HT14" s="6"/>
      <c r="HU14" s="6"/>
      <c r="HV14" s="6"/>
      <c r="HW14" s="6"/>
      <c r="HX14" s="6"/>
      <c r="HY14" s="6"/>
      <c r="HZ14" s="6"/>
      <c r="IA14" s="6"/>
      <c r="IB14" s="6"/>
      <c r="IC14" s="6"/>
      <c r="ID14" s="6"/>
      <c r="IE14" s="6"/>
      <c r="IF14" s="6"/>
      <c r="IG14" s="6"/>
      <c r="IH14" s="6"/>
      <c r="II14" s="6"/>
      <c r="IJ14" s="6"/>
      <c r="IK14" s="6"/>
      <c r="IL14" s="6"/>
      <c r="IM14" s="6"/>
    </row>
    <row r="15" spans="1:247" ht="42" customHeight="1" thickBot="1" x14ac:dyDescent="0.3">
      <c r="A15" s="359" t="s">
        <v>138</v>
      </c>
      <c r="B15" s="1609" t="s">
        <v>27</v>
      </c>
      <c r="C15" s="1610"/>
      <c r="D15" s="1611"/>
      <c r="E15" s="77" t="s">
        <v>88</v>
      </c>
      <c r="F15" s="46" t="s">
        <v>29</v>
      </c>
      <c r="G15" s="406" t="s">
        <v>87</v>
      </c>
      <c r="H15" s="382" t="s">
        <v>31</v>
      </c>
      <c r="I15" s="383">
        <v>90000</v>
      </c>
      <c r="J15" s="384">
        <v>18644</v>
      </c>
      <c r="K15" s="383">
        <v>90000</v>
      </c>
      <c r="L15" s="386">
        <v>290000</v>
      </c>
      <c r="M15" s="386">
        <v>290000</v>
      </c>
      <c r="N15" s="402"/>
      <c r="O15" s="384">
        <v>700000</v>
      </c>
      <c r="P15" s="384">
        <v>700000</v>
      </c>
      <c r="Q15" s="389">
        <v>700000</v>
      </c>
      <c r="R15" s="338">
        <f t="shared" si="2"/>
        <v>0</v>
      </c>
      <c r="S15" s="65">
        <v>100000</v>
      </c>
      <c r="T15" s="65">
        <v>700000</v>
      </c>
      <c r="U15" s="389">
        <v>100000</v>
      </c>
      <c r="V15" s="39">
        <f t="shared" si="3"/>
        <v>0</v>
      </c>
      <c r="W15" s="65">
        <v>100000</v>
      </c>
      <c r="X15" s="65">
        <v>700000</v>
      </c>
      <c r="Y15" s="390">
        <v>100000</v>
      </c>
      <c r="Z15" s="62">
        <f t="shared" si="4"/>
        <v>0</v>
      </c>
      <c r="AA15" s="38"/>
    </row>
    <row r="16" spans="1:247" ht="36" customHeight="1" thickBot="1" x14ac:dyDescent="0.3">
      <c r="A16" s="407" t="s">
        <v>32</v>
      </c>
      <c r="B16" s="1623" t="s">
        <v>161</v>
      </c>
      <c r="C16" s="1624"/>
      <c r="D16" s="1625"/>
      <c r="E16" s="408" t="s">
        <v>91</v>
      </c>
      <c r="F16" s="409" t="s">
        <v>29</v>
      </c>
      <c r="G16" s="408" t="s">
        <v>143</v>
      </c>
      <c r="H16" s="410" t="s">
        <v>31</v>
      </c>
      <c r="I16" s="411">
        <f>I17+I18+I19+I20+I21</f>
        <v>9000000</v>
      </c>
      <c r="J16" s="411">
        <f t="shared" ref="J16:K16" si="5">J17+J18+J19+J20+J21</f>
        <v>0</v>
      </c>
      <c r="K16" s="411">
        <f t="shared" si="5"/>
        <v>17000000</v>
      </c>
      <c r="L16" s="411">
        <v>11000000</v>
      </c>
      <c r="M16" s="411">
        <v>14000000</v>
      </c>
      <c r="N16" s="412" t="s">
        <v>144</v>
      </c>
      <c r="O16" s="413">
        <f>O17+O18+O19+O20+O21</f>
        <v>50000000</v>
      </c>
      <c r="P16" s="413">
        <f>P17+P18+P19+P20+P21</f>
        <v>30000</v>
      </c>
      <c r="Q16" s="414">
        <f>Q17+Q18+Q19+Q20+Q21</f>
        <v>12090000</v>
      </c>
      <c r="R16" s="414">
        <f>O16-Q16</f>
        <v>37910000</v>
      </c>
      <c r="S16" s="415">
        <f>S17+S18+S19+S20+S21</f>
        <v>65000000</v>
      </c>
      <c r="T16" s="415">
        <f>T17+T18+T19+T20+T21</f>
        <v>20000</v>
      </c>
      <c r="U16" s="414">
        <f>U17+U18+U19+U20+U21</f>
        <v>16190000</v>
      </c>
      <c r="V16" s="414">
        <f t="shared" si="3"/>
        <v>48810000</v>
      </c>
      <c r="W16" s="415">
        <f>W17+W18+W19+W20+W21</f>
        <v>30000000</v>
      </c>
      <c r="X16" s="415">
        <f>X17+X18+X19+X20+X21</f>
        <v>20000</v>
      </c>
      <c r="Y16" s="416">
        <f>Y17+Y18+Y19+Y20+Y21</f>
        <v>17190000</v>
      </c>
      <c r="Z16" s="338">
        <f t="shared" si="4"/>
        <v>12810000</v>
      </c>
      <c r="AA16" s="417"/>
    </row>
    <row r="17" spans="1:27" ht="45" customHeight="1" thickBot="1" x14ac:dyDescent="0.3">
      <c r="A17" s="418"/>
      <c r="B17" s="1626" t="s">
        <v>33</v>
      </c>
      <c r="C17" s="1627"/>
      <c r="D17" s="1627"/>
      <c r="E17" s="419" t="s">
        <v>131</v>
      </c>
      <c r="F17" s="420" t="s">
        <v>29</v>
      </c>
      <c r="G17" s="421"/>
      <c r="H17" s="419"/>
      <c r="I17" s="422">
        <v>5000000</v>
      </c>
      <c r="J17" s="422">
        <v>0</v>
      </c>
      <c r="K17" s="422">
        <v>5000000</v>
      </c>
      <c r="L17" s="423">
        <v>11000000</v>
      </c>
      <c r="M17" s="423">
        <v>14000000</v>
      </c>
      <c r="N17" s="424"/>
      <c r="O17" s="425">
        <v>25000000</v>
      </c>
      <c r="P17" s="425">
        <v>20000</v>
      </c>
      <c r="Q17" s="426">
        <v>10000000</v>
      </c>
      <c r="R17" s="427">
        <f t="shared" si="2"/>
        <v>15000000</v>
      </c>
      <c r="S17" s="428">
        <v>20000000</v>
      </c>
      <c r="T17" s="428">
        <v>10000</v>
      </c>
      <c r="U17" s="426">
        <v>14000000</v>
      </c>
      <c r="V17" s="427">
        <f>S17-U17</f>
        <v>6000000</v>
      </c>
      <c r="W17" s="428"/>
      <c r="X17" s="428">
        <v>10000</v>
      </c>
      <c r="Y17" s="429"/>
      <c r="Z17" s="430">
        <f t="shared" si="4"/>
        <v>0</v>
      </c>
      <c r="AA17" s="431"/>
    </row>
    <row r="18" spans="1:27" ht="36.75" customHeight="1" thickBot="1" x14ac:dyDescent="0.3">
      <c r="A18" s="418"/>
      <c r="B18" s="1628" t="s">
        <v>145</v>
      </c>
      <c r="C18" s="1629"/>
      <c r="D18" s="1629"/>
      <c r="E18" s="432" t="s">
        <v>28</v>
      </c>
      <c r="F18" s="433" t="s">
        <v>29</v>
      </c>
      <c r="G18" s="434"/>
      <c r="H18" s="432"/>
      <c r="I18" s="435">
        <v>2000000</v>
      </c>
      <c r="J18" s="435">
        <v>0</v>
      </c>
      <c r="K18" s="435">
        <v>5500000</v>
      </c>
      <c r="L18" s="436"/>
      <c r="M18" s="436"/>
      <c r="N18" s="437"/>
      <c r="O18" s="438"/>
      <c r="P18" s="438"/>
      <c r="Q18" s="439"/>
      <c r="R18" s="440">
        <f t="shared" si="2"/>
        <v>0</v>
      </c>
      <c r="S18" s="441"/>
      <c r="T18" s="441"/>
      <c r="U18" s="439"/>
      <c r="V18" s="440">
        <f t="shared" si="3"/>
        <v>0</v>
      </c>
      <c r="W18" s="441"/>
      <c r="X18" s="441"/>
      <c r="Y18" s="442"/>
      <c r="Z18" s="443">
        <f t="shared" si="4"/>
        <v>0</v>
      </c>
      <c r="AA18" s="444"/>
    </row>
    <row r="19" spans="1:27" ht="57" customHeight="1" thickBot="1" x14ac:dyDescent="0.3">
      <c r="A19" s="418"/>
      <c r="B19" s="1628" t="s">
        <v>146</v>
      </c>
      <c r="C19" s="1629"/>
      <c r="D19" s="1629"/>
      <c r="E19" s="432" t="s">
        <v>28</v>
      </c>
      <c r="F19" s="433" t="s">
        <v>29</v>
      </c>
      <c r="G19" s="434"/>
      <c r="H19" s="432"/>
      <c r="I19" s="435">
        <v>2000000</v>
      </c>
      <c r="J19" s="435">
        <v>0</v>
      </c>
      <c r="K19" s="435">
        <v>6500000</v>
      </c>
      <c r="L19" s="436"/>
      <c r="M19" s="436"/>
      <c r="N19" s="437"/>
      <c r="O19" s="438"/>
      <c r="P19" s="438"/>
      <c r="Q19" s="439"/>
      <c r="R19" s="440">
        <f t="shared" si="2"/>
        <v>0</v>
      </c>
      <c r="S19" s="441"/>
      <c r="T19" s="441"/>
      <c r="U19" s="439"/>
      <c r="V19" s="440">
        <f t="shared" si="3"/>
        <v>0</v>
      </c>
      <c r="W19" s="441"/>
      <c r="X19" s="441"/>
      <c r="Y19" s="442"/>
      <c r="Z19" s="443">
        <f t="shared" si="4"/>
        <v>0</v>
      </c>
      <c r="AA19" s="444"/>
    </row>
    <row r="20" spans="1:27" ht="40.5" customHeight="1" thickBot="1" x14ac:dyDescent="0.3">
      <c r="A20" s="445" t="s">
        <v>138</v>
      </c>
      <c r="B20" s="1630" t="s">
        <v>162</v>
      </c>
      <c r="C20" s="1631"/>
      <c r="D20" s="1631"/>
      <c r="E20" s="432" t="s">
        <v>34</v>
      </c>
      <c r="F20" s="433" t="s">
        <v>29</v>
      </c>
      <c r="G20" s="434"/>
      <c r="H20" s="432"/>
      <c r="I20" s="446"/>
      <c r="J20" s="438"/>
      <c r="K20" s="447"/>
      <c r="L20" s="436"/>
      <c r="M20" s="436"/>
      <c r="N20" s="437"/>
      <c r="O20" s="438">
        <v>10000000</v>
      </c>
      <c r="P20" s="438">
        <v>5000</v>
      </c>
      <c r="Q20" s="439">
        <v>1000000</v>
      </c>
      <c r="R20" s="440">
        <f t="shared" si="2"/>
        <v>9000000</v>
      </c>
      <c r="S20" s="441">
        <v>30000000</v>
      </c>
      <c r="T20" s="441">
        <v>5000</v>
      </c>
      <c r="U20" s="439">
        <v>1000000</v>
      </c>
      <c r="V20" s="440">
        <f t="shared" si="3"/>
        <v>29000000</v>
      </c>
      <c r="W20" s="441">
        <v>30000000</v>
      </c>
      <c r="X20" s="441">
        <v>5000</v>
      </c>
      <c r="Y20" s="442">
        <v>17190000</v>
      </c>
      <c r="Z20" s="443">
        <f t="shared" si="4"/>
        <v>12810000</v>
      </c>
      <c r="AA20" s="444"/>
    </row>
    <row r="21" spans="1:27" ht="37.5" customHeight="1" thickBot="1" x14ac:dyDescent="0.3">
      <c r="A21" s="445" t="s">
        <v>138</v>
      </c>
      <c r="B21" s="1632" t="s">
        <v>148</v>
      </c>
      <c r="C21" s="1633"/>
      <c r="D21" s="1633"/>
      <c r="E21" s="448" t="s">
        <v>35</v>
      </c>
      <c r="F21" s="449" t="s">
        <v>29</v>
      </c>
      <c r="G21" s="450"/>
      <c r="H21" s="448"/>
      <c r="I21" s="451"/>
      <c r="J21" s="452"/>
      <c r="K21" s="453"/>
      <c r="L21" s="454"/>
      <c r="M21" s="454"/>
      <c r="N21" s="455"/>
      <c r="O21" s="452">
        <v>15000000</v>
      </c>
      <c r="P21" s="452">
        <v>5000</v>
      </c>
      <c r="Q21" s="456">
        <v>1090000</v>
      </c>
      <c r="R21" s="457">
        <f t="shared" si="2"/>
        <v>13910000</v>
      </c>
      <c r="S21" s="458">
        <v>15000000</v>
      </c>
      <c r="T21" s="458">
        <v>5000</v>
      </c>
      <c r="U21" s="456">
        <v>1190000</v>
      </c>
      <c r="V21" s="457">
        <f t="shared" si="3"/>
        <v>13810000</v>
      </c>
      <c r="W21" s="458"/>
      <c r="X21" s="458">
        <v>5000</v>
      </c>
      <c r="Y21" s="459"/>
      <c r="Z21" s="460">
        <f t="shared" si="4"/>
        <v>0</v>
      </c>
      <c r="AA21" s="461"/>
    </row>
    <row r="22" spans="1:27" ht="42.75" customHeight="1" thickBot="1" x14ac:dyDescent="0.3">
      <c r="A22" s="462" t="s">
        <v>36</v>
      </c>
      <c r="B22" s="1595" t="s">
        <v>37</v>
      </c>
      <c r="C22" s="1596"/>
      <c r="D22" s="1597"/>
      <c r="E22" s="49" t="s">
        <v>95</v>
      </c>
      <c r="F22" s="78" t="s">
        <v>29</v>
      </c>
      <c r="G22" s="360" t="s">
        <v>38</v>
      </c>
      <c r="H22" s="341" t="s">
        <v>31</v>
      </c>
      <c r="I22" s="463">
        <v>2000000</v>
      </c>
      <c r="J22" s="463">
        <v>65829.19</v>
      </c>
      <c r="K22" s="464">
        <v>3200000</v>
      </c>
      <c r="L22" s="465">
        <v>4000000</v>
      </c>
      <c r="M22" s="465">
        <v>4000000</v>
      </c>
      <c r="N22" s="466"/>
      <c r="O22" s="467">
        <v>3000000</v>
      </c>
      <c r="P22" s="467">
        <v>3000000</v>
      </c>
      <c r="Q22" s="468">
        <v>3000000</v>
      </c>
      <c r="R22" s="469">
        <f t="shared" si="2"/>
        <v>0</v>
      </c>
      <c r="S22" s="470">
        <v>3000000</v>
      </c>
      <c r="T22" s="471">
        <v>3000000</v>
      </c>
      <c r="U22" s="468">
        <v>3000000</v>
      </c>
      <c r="V22" s="470">
        <f t="shared" si="3"/>
        <v>0</v>
      </c>
      <c r="W22" s="472">
        <v>3000000</v>
      </c>
      <c r="X22" s="471">
        <v>3000000</v>
      </c>
      <c r="Y22" s="473">
        <v>3000000</v>
      </c>
      <c r="Z22" s="470">
        <f>W22-Y22</f>
        <v>0</v>
      </c>
      <c r="AA22" s="474"/>
    </row>
    <row r="23" spans="1:27" ht="31.5" customHeight="1" thickBot="1" x14ac:dyDescent="0.3">
      <c r="A23" s="475" t="s">
        <v>39</v>
      </c>
      <c r="B23" s="1609" t="s">
        <v>40</v>
      </c>
      <c r="C23" s="1610"/>
      <c r="D23" s="1611"/>
      <c r="E23" s="51" t="s">
        <v>98</v>
      </c>
      <c r="F23" s="46" t="s">
        <v>29</v>
      </c>
      <c r="G23" s="360" t="s">
        <v>97</v>
      </c>
      <c r="H23" s="341" t="s">
        <v>31</v>
      </c>
      <c r="I23" s="476">
        <v>2000000</v>
      </c>
      <c r="J23" s="476">
        <v>579515.07999999996</v>
      </c>
      <c r="K23" s="477">
        <v>3300000</v>
      </c>
      <c r="L23" s="386">
        <v>3000000</v>
      </c>
      <c r="M23" s="386">
        <v>4000000</v>
      </c>
      <c r="N23" s="478"/>
      <c r="O23" s="479">
        <v>9500000</v>
      </c>
      <c r="P23" s="479">
        <v>2500000</v>
      </c>
      <c r="Q23" s="480">
        <v>2500000</v>
      </c>
      <c r="R23" s="469">
        <f t="shared" si="2"/>
        <v>7000000</v>
      </c>
      <c r="S23" s="64">
        <v>5000000</v>
      </c>
      <c r="T23" s="481">
        <v>2500000</v>
      </c>
      <c r="U23" s="389">
        <v>3000000</v>
      </c>
      <c r="V23" s="470">
        <f t="shared" si="3"/>
        <v>2000000</v>
      </c>
      <c r="W23" s="482">
        <v>2000000</v>
      </c>
      <c r="X23" s="481">
        <v>2500000</v>
      </c>
      <c r="Y23" s="390">
        <v>2000000</v>
      </c>
      <c r="Z23" s="470">
        <f>W23-Y23</f>
        <v>0</v>
      </c>
      <c r="AA23" s="417"/>
    </row>
    <row r="24" spans="1:27" ht="80.099999999999994" hidden="1" customHeight="1" x14ac:dyDescent="0.25">
      <c r="A24" s="1634"/>
      <c r="B24" s="1635"/>
      <c r="C24" s="1635"/>
      <c r="D24" s="1635"/>
      <c r="E24" s="1636"/>
      <c r="F24" s="1635"/>
      <c r="G24" s="1635"/>
      <c r="H24" s="483"/>
      <c r="I24" s="484"/>
      <c r="J24" s="485"/>
      <c r="K24" s="486"/>
      <c r="L24" s="487"/>
      <c r="M24" s="488"/>
      <c r="N24" s="489"/>
      <c r="O24" s="486"/>
      <c r="P24" s="486"/>
      <c r="Q24" s="490"/>
      <c r="R24" s="491"/>
      <c r="S24" s="492"/>
      <c r="T24" s="492"/>
      <c r="U24" s="493"/>
      <c r="V24" s="494"/>
      <c r="W24" s="495"/>
      <c r="X24" s="492"/>
      <c r="Y24" s="416"/>
      <c r="Z24" s="496"/>
      <c r="AA24" s="497"/>
    </row>
    <row r="25" spans="1:27" ht="80.099999999999994" hidden="1" customHeight="1" x14ac:dyDescent="0.25">
      <c r="A25" s="498"/>
      <c r="B25" s="499"/>
      <c r="C25" s="499"/>
      <c r="D25" s="499"/>
      <c r="E25" s="499"/>
      <c r="F25" s="499"/>
      <c r="G25" s="499"/>
      <c r="H25" s="499"/>
      <c r="I25" s="42"/>
      <c r="J25" s="499"/>
      <c r="K25" s="499"/>
      <c r="L25" s="407"/>
      <c r="M25" s="500"/>
      <c r="N25" s="499"/>
      <c r="O25" s="499"/>
      <c r="P25" s="499"/>
      <c r="Q25" s="490"/>
      <c r="R25" s="501"/>
      <c r="S25" s="501"/>
      <c r="T25" s="501"/>
      <c r="U25" s="490"/>
      <c r="V25" s="501"/>
      <c r="W25" s="501"/>
      <c r="X25" s="501"/>
      <c r="Y25" s="416"/>
      <c r="Z25" s="502"/>
      <c r="AA25" s="503"/>
    </row>
    <row r="26" spans="1:27" ht="80.099999999999994" hidden="1" customHeight="1" x14ac:dyDescent="0.25">
      <c r="A26" s="1637"/>
      <c r="B26" s="1638"/>
      <c r="C26" s="1638"/>
      <c r="D26" s="1638"/>
      <c r="E26" s="1638"/>
      <c r="F26" s="1638"/>
      <c r="G26" s="1638"/>
      <c r="H26" s="504"/>
      <c r="I26" s="505"/>
      <c r="J26" s="506"/>
      <c r="K26" s="506"/>
      <c r="L26" s="507"/>
      <c r="M26" s="508"/>
      <c r="N26" s="506"/>
      <c r="O26" s="506"/>
      <c r="P26" s="506"/>
      <c r="Q26" s="509"/>
      <c r="R26" s="510"/>
      <c r="S26" s="510"/>
      <c r="T26" s="510"/>
      <c r="U26" s="509"/>
      <c r="V26" s="510"/>
      <c r="W26" s="510"/>
      <c r="X26" s="510"/>
      <c r="Y26" s="511"/>
      <c r="Z26" s="512"/>
      <c r="AA26" s="513"/>
    </row>
    <row r="27" spans="1:27" ht="80.099999999999994" hidden="1" customHeight="1" x14ac:dyDescent="0.25">
      <c r="A27" s="514"/>
      <c r="B27" s="1620"/>
      <c r="C27" s="1621"/>
      <c r="D27" s="1621"/>
      <c r="E27" s="1621"/>
      <c r="F27" s="1621"/>
      <c r="G27" s="1622"/>
      <c r="H27" s="515"/>
      <c r="I27" s="516"/>
      <c r="J27" s="517"/>
      <c r="K27" s="517"/>
      <c r="L27" s="516"/>
      <c r="M27" s="518"/>
      <c r="N27" s="519"/>
      <c r="O27" s="517"/>
      <c r="P27" s="517"/>
      <c r="Q27" s="520"/>
      <c r="R27" s="521"/>
      <c r="S27" s="522"/>
      <c r="T27" s="522"/>
      <c r="U27" s="520"/>
      <c r="V27" s="521"/>
      <c r="W27" s="522"/>
      <c r="X27" s="522"/>
      <c r="Y27" s="523"/>
      <c r="Z27" s="524"/>
      <c r="AA27" s="525"/>
    </row>
    <row r="28" spans="1:27" ht="80.099999999999994" hidden="1" customHeight="1" x14ac:dyDescent="0.25">
      <c r="A28" s="514"/>
      <c r="B28" s="526"/>
      <c r="C28" s="527"/>
      <c r="D28" s="528"/>
      <c r="E28" s="529"/>
      <c r="F28" s="528"/>
      <c r="G28" s="526"/>
      <c r="H28" s="530"/>
      <c r="I28" s="531"/>
      <c r="J28" s="532"/>
      <c r="K28" s="533"/>
      <c r="L28" s="534"/>
      <c r="M28" s="535"/>
      <c r="N28" s="536"/>
      <c r="O28" s="533"/>
      <c r="P28" s="537"/>
      <c r="Q28" s="538"/>
      <c r="R28" s="50"/>
      <c r="S28" s="539"/>
      <c r="T28" s="540"/>
      <c r="U28" s="538"/>
      <c r="V28" s="541"/>
      <c r="W28" s="539"/>
      <c r="X28" s="540"/>
      <c r="Y28" s="390"/>
      <c r="Z28" s="542"/>
      <c r="AA28" s="405"/>
    </row>
    <row r="29" spans="1:27" ht="45" customHeight="1" thickBot="1" x14ac:dyDescent="0.3">
      <c r="A29" s="475" t="s">
        <v>149</v>
      </c>
      <c r="B29" s="1642" t="s">
        <v>150</v>
      </c>
      <c r="C29" s="1643"/>
      <c r="D29" s="1644"/>
      <c r="E29" s="51" t="s">
        <v>112</v>
      </c>
      <c r="F29" s="46" t="s">
        <v>29</v>
      </c>
      <c r="G29" s="360" t="s">
        <v>67</v>
      </c>
      <c r="H29" s="341" t="s">
        <v>43</v>
      </c>
      <c r="I29" s="383">
        <v>10000</v>
      </c>
      <c r="J29" s="543">
        <v>10000</v>
      </c>
      <c r="K29" s="544">
        <v>10000</v>
      </c>
      <c r="L29" s="386">
        <v>10000</v>
      </c>
      <c r="M29" s="386">
        <v>10000</v>
      </c>
      <c r="N29" s="545"/>
      <c r="O29" s="479">
        <v>10010000</v>
      </c>
      <c r="P29" s="479">
        <v>10000</v>
      </c>
      <c r="Q29" s="538">
        <v>5000</v>
      </c>
      <c r="R29" s="64">
        <f>O29-Q29</f>
        <v>10005000</v>
      </c>
      <c r="S29" s="546">
        <v>6741000</v>
      </c>
      <c r="T29" s="481">
        <v>10000</v>
      </c>
      <c r="U29" s="538">
        <v>5000</v>
      </c>
      <c r="V29" s="64">
        <f>S29-U29</f>
        <v>6736000</v>
      </c>
      <c r="W29" s="546">
        <v>279000</v>
      </c>
      <c r="X29" s="481">
        <v>10000</v>
      </c>
      <c r="Y29" s="390">
        <v>5000</v>
      </c>
      <c r="Z29" s="64">
        <f>W29-Y29</f>
        <v>274000</v>
      </c>
      <c r="AA29" s="417"/>
    </row>
    <row r="30" spans="1:27" ht="34.5" customHeight="1" thickBot="1" x14ac:dyDescent="0.3">
      <c r="A30" s="445" t="s">
        <v>138</v>
      </c>
      <c r="B30" s="1642" t="s">
        <v>151</v>
      </c>
      <c r="C30" s="1643"/>
      <c r="D30" s="1644"/>
      <c r="E30" s="341" t="s">
        <v>34</v>
      </c>
      <c r="F30" s="46" t="s">
        <v>29</v>
      </c>
      <c r="G30" s="360" t="s">
        <v>68</v>
      </c>
      <c r="H30" s="341" t="s">
        <v>43</v>
      </c>
      <c r="I30" s="547">
        <v>0</v>
      </c>
      <c r="J30" s="544">
        <v>0</v>
      </c>
      <c r="K30" s="544">
        <v>0</v>
      </c>
      <c r="L30" s="548">
        <v>0</v>
      </c>
      <c r="M30" s="386">
        <v>0</v>
      </c>
      <c r="N30" s="545"/>
      <c r="O30" s="549">
        <v>13913000</v>
      </c>
      <c r="P30" s="549"/>
      <c r="Q30" s="538">
        <v>1000</v>
      </c>
      <c r="R30" s="64">
        <f t="shared" ref="R30:R36" si="6">O30-Q30</f>
        <v>13912000</v>
      </c>
      <c r="S30" s="546">
        <v>15650000</v>
      </c>
      <c r="T30" s="550"/>
      <c r="U30" s="538">
        <v>1000</v>
      </c>
      <c r="V30" s="64">
        <f t="shared" ref="V30:V36" si="7">S30-U30</f>
        <v>15649000</v>
      </c>
      <c r="W30" s="546">
        <v>9376000</v>
      </c>
      <c r="X30" s="550"/>
      <c r="Y30" s="390">
        <v>1000</v>
      </c>
      <c r="Z30" s="64">
        <f t="shared" ref="Z30:Z36" si="8">W30-Y30</f>
        <v>9375000</v>
      </c>
      <c r="AA30" s="417"/>
    </row>
    <row r="31" spans="1:27" ht="31.5" customHeight="1" thickBot="1" x14ac:dyDescent="0.3">
      <c r="A31" s="445" t="s">
        <v>138</v>
      </c>
      <c r="B31" s="1642" t="s">
        <v>73</v>
      </c>
      <c r="C31" s="1643"/>
      <c r="D31" s="1644"/>
      <c r="E31" s="341" t="s">
        <v>34</v>
      </c>
      <c r="F31" s="46" t="s">
        <v>29</v>
      </c>
      <c r="G31" s="360" t="s">
        <v>69</v>
      </c>
      <c r="H31" s="341" t="s">
        <v>43</v>
      </c>
      <c r="I31" s="547">
        <v>0</v>
      </c>
      <c r="J31" s="544">
        <v>0</v>
      </c>
      <c r="K31" s="544">
        <v>0</v>
      </c>
      <c r="L31" s="548">
        <v>0</v>
      </c>
      <c r="M31" s="386">
        <v>0</v>
      </c>
      <c r="N31" s="545"/>
      <c r="O31" s="549">
        <v>4729000</v>
      </c>
      <c r="P31" s="549"/>
      <c r="Q31" s="538">
        <v>1000</v>
      </c>
      <c r="R31" s="64">
        <f t="shared" si="6"/>
        <v>4728000</v>
      </c>
      <c r="S31" s="546">
        <v>12984000</v>
      </c>
      <c r="T31" s="550"/>
      <c r="U31" s="538">
        <v>1000</v>
      </c>
      <c r="V31" s="64">
        <f t="shared" si="7"/>
        <v>12983000</v>
      </c>
      <c r="W31" s="546">
        <v>5798000</v>
      </c>
      <c r="X31" s="550"/>
      <c r="Y31" s="390">
        <v>1000</v>
      </c>
      <c r="Z31" s="64">
        <f t="shared" si="8"/>
        <v>5797000</v>
      </c>
      <c r="AA31" s="417"/>
    </row>
    <row r="32" spans="1:27" ht="55.5" customHeight="1" thickBot="1" x14ac:dyDescent="0.3">
      <c r="A32" s="445" t="s">
        <v>138</v>
      </c>
      <c r="B32" s="1642" t="s">
        <v>152</v>
      </c>
      <c r="C32" s="1643"/>
      <c r="D32" s="1644"/>
      <c r="E32" s="41" t="s">
        <v>34</v>
      </c>
      <c r="F32" s="46" t="s">
        <v>29</v>
      </c>
      <c r="G32" s="360" t="s">
        <v>70</v>
      </c>
      <c r="H32" s="341" t="s">
        <v>43</v>
      </c>
      <c r="I32" s="547">
        <v>0</v>
      </c>
      <c r="J32" s="544">
        <v>0</v>
      </c>
      <c r="K32" s="544">
        <v>0</v>
      </c>
      <c r="L32" s="548">
        <v>0</v>
      </c>
      <c r="M32" s="386">
        <v>0</v>
      </c>
      <c r="N32" s="545"/>
      <c r="O32" s="549">
        <v>32850000</v>
      </c>
      <c r="P32" s="549"/>
      <c r="Q32" s="538">
        <v>1000</v>
      </c>
      <c r="R32" s="64">
        <f t="shared" si="6"/>
        <v>32849000</v>
      </c>
      <c r="S32" s="546">
        <v>28743000</v>
      </c>
      <c r="T32" s="550"/>
      <c r="U32" s="538">
        <v>1000</v>
      </c>
      <c r="V32" s="64">
        <f t="shared" si="7"/>
        <v>28742000</v>
      </c>
      <c r="W32" s="546">
        <v>2040000</v>
      </c>
      <c r="X32" s="550"/>
      <c r="Y32" s="390">
        <v>2000</v>
      </c>
      <c r="Z32" s="64">
        <f t="shared" si="8"/>
        <v>2038000</v>
      </c>
      <c r="AA32" s="417"/>
    </row>
    <row r="33" spans="1:27" ht="41.25" customHeight="1" thickBot="1" x14ac:dyDescent="0.3">
      <c r="A33" s="445" t="s">
        <v>138</v>
      </c>
      <c r="B33" s="1642" t="s">
        <v>65</v>
      </c>
      <c r="C33" s="1643"/>
      <c r="D33" s="1644"/>
      <c r="E33" s="341" t="s">
        <v>34</v>
      </c>
      <c r="F33" s="46" t="s">
        <v>29</v>
      </c>
      <c r="G33" s="360" t="s">
        <v>69</v>
      </c>
      <c r="H33" s="341" t="s">
        <v>43</v>
      </c>
      <c r="I33" s="547">
        <v>0</v>
      </c>
      <c r="J33" s="544">
        <v>0</v>
      </c>
      <c r="K33" s="544">
        <v>0</v>
      </c>
      <c r="L33" s="548">
        <v>0</v>
      </c>
      <c r="M33" s="386">
        <v>0</v>
      </c>
      <c r="N33" s="545"/>
      <c r="O33" s="549">
        <v>20903000</v>
      </c>
      <c r="P33" s="549"/>
      <c r="Q33" s="538">
        <v>1000</v>
      </c>
      <c r="R33" s="64">
        <f t="shared" si="6"/>
        <v>20902000</v>
      </c>
      <c r="S33" s="546">
        <v>3640000</v>
      </c>
      <c r="T33" s="550"/>
      <c r="U33" s="538">
        <v>1000</v>
      </c>
      <c r="V33" s="64">
        <f t="shared" si="7"/>
        <v>3639000</v>
      </c>
      <c r="W33" s="546">
        <v>784000</v>
      </c>
      <c r="X33" s="550"/>
      <c r="Y33" s="390">
        <v>1000</v>
      </c>
      <c r="Z33" s="64">
        <f t="shared" si="8"/>
        <v>783000</v>
      </c>
      <c r="AA33" s="417"/>
    </row>
    <row r="34" spans="1:27" ht="73.5" customHeight="1" thickBot="1" x14ac:dyDescent="0.3">
      <c r="A34" s="445" t="s">
        <v>138</v>
      </c>
      <c r="B34" s="1642" t="s">
        <v>153</v>
      </c>
      <c r="C34" s="1643"/>
      <c r="D34" s="1644"/>
      <c r="E34" s="341" t="s">
        <v>35</v>
      </c>
      <c r="F34" s="46" t="s">
        <v>29</v>
      </c>
      <c r="G34" s="360" t="s">
        <v>71</v>
      </c>
      <c r="H34" s="341" t="s">
        <v>43</v>
      </c>
      <c r="I34" s="547">
        <v>0</v>
      </c>
      <c r="J34" s="544">
        <v>0</v>
      </c>
      <c r="K34" s="544">
        <v>0</v>
      </c>
      <c r="L34" s="548">
        <v>0</v>
      </c>
      <c r="M34" s="386">
        <v>0</v>
      </c>
      <c r="N34" s="545"/>
      <c r="O34" s="549">
        <v>25086000</v>
      </c>
      <c r="P34" s="549"/>
      <c r="Q34" s="538">
        <v>1000</v>
      </c>
      <c r="R34" s="64">
        <f t="shared" si="6"/>
        <v>25085000</v>
      </c>
      <c r="S34" s="546">
        <v>20867000</v>
      </c>
      <c r="T34" s="550"/>
      <c r="U34" s="538">
        <v>1000</v>
      </c>
      <c r="V34" s="64">
        <f t="shared" si="7"/>
        <v>20866000</v>
      </c>
      <c r="W34" s="546">
        <v>0</v>
      </c>
      <c r="X34" s="550"/>
      <c r="Y34" s="390">
        <v>0</v>
      </c>
      <c r="Z34" s="64">
        <f t="shared" si="8"/>
        <v>0</v>
      </c>
      <c r="AA34" s="417"/>
    </row>
    <row r="35" spans="1:27" ht="16.5" thickBot="1" x14ac:dyDescent="0.3">
      <c r="A35" s="551"/>
      <c r="B35" s="552"/>
      <c r="C35" s="553"/>
      <c r="D35" s="554"/>
      <c r="E35" s="341"/>
      <c r="F35" s="42"/>
      <c r="G35" s="555"/>
      <c r="H35" s="341"/>
      <c r="I35" s="547"/>
      <c r="J35" s="544"/>
      <c r="K35" s="544"/>
      <c r="L35" s="548"/>
      <c r="M35" s="386"/>
      <c r="N35" s="545"/>
      <c r="O35" s="549"/>
      <c r="P35" s="549"/>
      <c r="Q35" s="538"/>
      <c r="R35" s="64">
        <f t="shared" si="6"/>
        <v>0</v>
      </c>
      <c r="S35" s="546"/>
      <c r="T35" s="546"/>
      <c r="U35" s="538"/>
      <c r="V35" s="64">
        <f t="shared" si="7"/>
        <v>0</v>
      </c>
      <c r="W35" s="546"/>
      <c r="X35" s="546"/>
      <c r="Y35" s="390"/>
      <c r="Z35" s="64">
        <f t="shared" si="8"/>
        <v>0</v>
      </c>
      <c r="AA35" s="417"/>
    </row>
    <row r="36" spans="1:27" ht="16.5" thickBot="1" x14ac:dyDescent="0.3">
      <c r="A36" s="551"/>
      <c r="B36" s="552"/>
      <c r="C36" s="553"/>
      <c r="D36" s="554"/>
      <c r="E36" s="341"/>
      <c r="F36" s="42"/>
      <c r="G36" s="555"/>
      <c r="H36" s="341"/>
      <c r="I36" s="547"/>
      <c r="J36" s="544"/>
      <c r="K36" s="544"/>
      <c r="L36" s="548"/>
      <c r="M36" s="386"/>
      <c r="N36" s="545"/>
      <c r="O36" s="549"/>
      <c r="P36" s="549"/>
      <c r="Q36" s="538"/>
      <c r="R36" s="64">
        <f t="shared" si="6"/>
        <v>0</v>
      </c>
      <c r="S36" s="546"/>
      <c r="T36" s="546"/>
      <c r="U36" s="538"/>
      <c r="V36" s="64">
        <f t="shared" si="7"/>
        <v>0</v>
      </c>
      <c r="W36" s="546"/>
      <c r="X36" s="546"/>
      <c r="Y36" s="390"/>
      <c r="Z36" s="64">
        <f t="shared" si="8"/>
        <v>0</v>
      </c>
      <c r="AA36" s="417"/>
    </row>
    <row r="37" spans="1:27" ht="42.75" customHeight="1" thickBot="1" x14ac:dyDescent="0.3">
      <c r="A37" s="1639" t="s">
        <v>54</v>
      </c>
      <c r="B37" s="1640"/>
      <c r="C37" s="1640"/>
      <c r="D37" s="1640"/>
      <c r="E37" s="1640"/>
      <c r="F37" s="1640"/>
      <c r="G37" s="1640"/>
      <c r="H37" s="1641"/>
      <c r="I37" s="556">
        <f>I8+I9+I12+I11+I13+I14+I15+I22+I23+I29+I17+I18+I19</f>
        <v>28502000</v>
      </c>
      <c r="J37" s="556">
        <f t="shared" ref="J37:O37" si="9">J8+J9+J12+J11+J13+J14+J15+J22+J23+J29+J17+J18+J19</f>
        <v>3590197.57</v>
      </c>
      <c r="K37" s="556">
        <f t="shared" si="9"/>
        <v>39000000</v>
      </c>
      <c r="L37" s="556">
        <f t="shared" si="9"/>
        <v>32622000</v>
      </c>
      <c r="M37" s="556">
        <f t="shared" si="9"/>
        <v>37541000</v>
      </c>
      <c r="N37" s="556">
        <f t="shared" si="9"/>
        <v>0</v>
      </c>
      <c r="O37" s="556">
        <f t="shared" si="9"/>
        <v>97581000</v>
      </c>
      <c r="P37" s="556">
        <f>P8+P9+P12+P11+P13+P14+P15+P22+P23+P29+P17+P18+P19+P20+P21</f>
        <v>21600000</v>
      </c>
      <c r="Q37" s="557">
        <f t="shared" ref="Q37:Z37" si="10">Q8+Q9+Q12+Q11+Q13+Q14+Q15+Q22+Q23+Q29+Q17+Q18+Q19+Q20+Q21</f>
        <v>32928000</v>
      </c>
      <c r="R37" s="557">
        <f t="shared" si="10"/>
        <v>89653000</v>
      </c>
      <c r="S37" s="557">
        <f t="shared" si="10"/>
        <v>122888000</v>
      </c>
      <c r="T37" s="557">
        <f t="shared" si="10"/>
        <v>21590000</v>
      </c>
      <c r="U37" s="557">
        <f t="shared" si="10"/>
        <v>37680000</v>
      </c>
      <c r="V37" s="557">
        <f t="shared" si="10"/>
        <v>85208000</v>
      </c>
      <c r="W37" s="557">
        <f t="shared" si="10"/>
        <v>78426000</v>
      </c>
      <c r="X37" s="557">
        <f t="shared" si="10"/>
        <v>21590000</v>
      </c>
      <c r="Y37" s="557">
        <f t="shared" si="10"/>
        <v>37680000</v>
      </c>
      <c r="Z37" s="557">
        <f t="shared" si="10"/>
        <v>40746000</v>
      </c>
      <c r="AA37" s="558">
        <f t="shared" ref="AA37" si="11">AA8+AA9+AA12+AA11+AA13+AA14+AA15+AA22+AA23+AA29+AA17+AA18+AA19+AA20+AA21+AA30+AA31+AA32+AA33+AA34</f>
        <v>0</v>
      </c>
    </row>
    <row r="38" spans="1:27" ht="7.5" customHeight="1" x14ac:dyDescent="0.25">
      <c r="A38" s="559"/>
      <c r="B38" s="560"/>
      <c r="C38" s="560"/>
      <c r="D38" s="560"/>
      <c r="E38" s="560"/>
      <c r="F38" s="560"/>
      <c r="G38" s="560"/>
      <c r="H38" s="560"/>
      <c r="I38" s="561"/>
      <c r="J38" s="561"/>
      <c r="K38" s="561"/>
      <c r="L38" s="561"/>
      <c r="M38" s="561"/>
      <c r="N38" s="561"/>
      <c r="O38" s="562"/>
      <c r="P38" s="562"/>
      <c r="Q38" s="562"/>
      <c r="R38" s="562"/>
      <c r="S38" s="562"/>
      <c r="T38" s="562"/>
      <c r="U38" s="562"/>
      <c r="V38" s="562"/>
      <c r="W38" s="562"/>
      <c r="X38" s="562"/>
      <c r="Y38" s="562"/>
      <c r="Z38" s="562"/>
      <c r="AA38" s="563"/>
    </row>
    <row r="39" spans="1:27" x14ac:dyDescent="0.25">
      <c r="M39" s="1"/>
      <c r="N39" s="1"/>
      <c r="O39" s="1"/>
      <c r="R39" s="1"/>
    </row>
    <row r="40" spans="1:27" ht="15.75" x14ac:dyDescent="0.25">
      <c r="B40" s="7"/>
      <c r="C40" s="7"/>
      <c r="D40" s="7"/>
      <c r="E40" s="7"/>
      <c r="F40" s="7"/>
      <c r="G40" s="7"/>
      <c r="H40" s="7"/>
      <c r="I40" s="7"/>
      <c r="J40" s="7"/>
      <c r="K40" s="7"/>
      <c r="L40" s="7"/>
      <c r="M40" s="8"/>
      <c r="N40" s="8"/>
      <c r="O40" s="8"/>
      <c r="P40" s="8"/>
      <c r="Q40" s="8"/>
      <c r="R40" s="8"/>
      <c r="S40" s="8"/>
      <c r="T40" s="8"/>
      <c r="U40" s="7"/>
      <c r="V40" s="7"/>
      <c r="W40" s="7"/>
      <c r="X40" s="7"/>
    </row>
    <row r="41" spans="1:27" x14ac:dyDescent="0.25">
      <c r="M41" s="1"/>
      <c r="N41" s="1"/>
      <c r="O41" s="1"/>
      <c r="R41" s="1"/>
    </row>
    <row r="42" spans="1:27" x14ac:dyDescent="0.25">
      <c r="M42" s="1"/>
      <c r="N42" s="1"/>
      <c r="O42" s="1"/>
      <c r="R42" s="1"/>
    </row>
    <row r="43" spans="1:27" x14ac:dyDescent="0.25">
      <c r="M43" s="1"/>
      <c r="N43" s="1"/>
      <c r="O43" s="1"/>
      <c r="R43" s="1"/>
    </row>
    <row r="44" spans="1:27" x14ac:dyDescent="0.25">
      <c r="M44" s="1"/>
      <c r="N44" s="1"/>
      <c r="O44" s="1"/>
      <c r="R44" s="1"/>
      <c r="S44"/>
      <c r="T44"/>
    </row>
    <row r="45" spans="1:27" x14ac:dyDescent="0.25">
      <c r="M45" s="1"/>
      <c r="N45" s="1"/>
      <c r="O45" s="1"/>
      <c r="R45" s="1"/>
      <c r="S45"/>
      <c r="T45"/>
    </row>
    <row r="46" spans="1:27" x14ac:dyDescent="0.25">
      <c r="M46" s="1"/>
      <c r="N46" s="1"/>
      <c r="O46" s="1"/>
      <c r="R46" s="1"/>
      <c r="S46"/>
      <c r="T46"/>
    </row>
    <row r="47" spans="1:27" x14ac:dyDescent="0.25">
      <c r="M47" s="1"/>
      <c r="N47" s="1"/>
      <c r="O47" s="1"/>
      <c r="R47" s="1"/>
      <c r="S47"/>
      <c r="T47"/>
    </row>
    <row r="48" spans="1:27" x14ac:dyDescent="0.25">
      <c r="M48" s="1"/>
      <c r="N48" s="1"/>
      <c r="O48" s="1"/>
      <c r="R48" s="1"/>
      <c r="S48"/>
      <c r="T48"/>
    </row>
    <row r="49" spans="13:20" x14ac:dyDescent="0.25">
      <c r="M49" s="1"/>
      <c r="N49" s="1"/>
      <c r="O49" s="1"/>
      <c r="R49" s="1"/>
      <c r="S49"/>
      <c r="T49"/>
    </row>
    <row r="50" spans="13:20" x14ac:dyDescent="0.25">
      <c r="M50" s="1"/>
      <c r="N50" s="1"/>
      <c r="O50" s="1"/>
      <c r="R50" s="1"/>
      <c r="S50"/>
      <c r="T50"/>
    </row>
    <row r="51" spans="13:20" x14ac:dyDescent="0.25">
      <c r="M51" s="1"/>
      <c r="N51" s="1"/>
      <c r="O51" s="1"/>
      <c r="R51" s="1"/>
      <c r="S51"/>
      <c r="T51"/>
    </row>
    <row r="52" spans="13:20" ht="12.75" customHeight="1" x14ac:dyDescent="0.25">
      <c r="M52" s="1"/>
      <c r="N52" s="1"/>
      <c r="O52" s="1"/>
      <c r="R52" s="1"/>
      <c r="S52"/>
      <c r="T52"/>
    </row>
    <row r="53" spans="13:20" ht="12.75" customHeight="1" x14ac:dyDescent="0.25">
      <c r="M53" s="1"/>
      <c r="N53" s="1"/>
      <c r="O53" s="1"/>
      <c r="R53" s="1"/>
      <c r="S53"/>
      <c r="T53"/>
    </row>
    <row r="54" spans="13:20" ht="12.75" customHeight="1" x14ac:dyDescent="0.25">
      <c r="M54" s="1"/>
      <c r="N54" s="1"/>
      <c r="O54" s="1"/>
      <c r="R54" s="1"/>
      <c r="S54"/>
      <c r="T54"/>
    </row>
    <row r="55" spans="13:20" ht="12.75" customHeight="1" x14ac:dyDescent="0.25">
      <c r="M55" s="1"/>
      <c r="N55" s="1"/>
      <c r="O55" s="1"/>
      <c r="R55" s="1"/>
      <c r="S55"/>
      <c r="T55"/>
    </row>
    <row r="56" spans="13:20" ht="12.75" customHeight="1" x14ac:dyDescent="0.25">
      <c r="M56" s="1"/>
      <c r="N56" s="1"/>
      <c r="O56" s="1"/>
      <c r="R56" s="1"/>
      <c r="S56"/>
      <c r="T56"/>
    </row>
    <row r="57" spans="13:20" x14ac:dyDescent="0.25">
      <c r="M57" s="1"/>
      <c r="N57" s="1"/>
      <c r="O57" s="1"/>
      <c r="R57" s="1"/>
      <c r="S57"/>
      <c r="T57"/>
    </row>
    <row r="58" spans="13:20" x14ac:dyDescent="0.25">
      <c r="M58" s="1"/>
      <c r="N58" s="1"/>
      <c r="O58" s="1"/>
      <c r="R58" s="1"/>
      <c r="S58"/>
      <c r="T58"/>
    </row>
    <row r="59" spans="13:20" x14ac:dyDescent="0.25">
      <c r="M59" s="1"/>
      <c r="N59" s="1"/>
      <c r="O59" s="1"/>
      <c r="R59" s="1"/>
      <c r="S59"/>
      <c r="T59"/>
    </row>
    <row r="60" spans="13:20" x14ac:dyDescent="0.25">
      <c r="M60" s="1"/>
      <c r="N60" s="1"/>
      <c r="O60" s="1"/>
      <c r="R60" s="1"/>
      <c r="S60"/>
      <c r="T60"/>
    </row>
    <row r="61" spans="13:20" x14ac:dyDescent="0.25">
      <c r="M61" s="1"/>
      <c r="N61" s="1"/>
      <c r="O61" s="1"/>
      <c r="R61" s="1"/>
      <c r="S61"/>
      <c r="T61"/>
    </row>
    <row r="62" spans="13:20" x14ac:dyDescent="0.25">
      <c r="M62" s="1"/>
      <c r="N62" s="1"/>
      <c r="O62" s="1"/>
      <c r="R62" s="1"/>
      <c r="S62"/>
      <c r="T62"/>
    </row>
    <row r="63" spans="13:20" x14ac:dyDescent="0.25">
      <c r="M63" s="1"/>
      <c r="N63" s="1"/>
      <c r="O63" s="1"/>
      <c r="R63" s="1"/>
      <c r="S63"/>
      <c r="T63"/>
    </row>
    <row r="64" spans="13:20" x14ac:dyDescent="0.25">
      <c r="M64" s="1"/>
      <c r="N64" s="1"/>
      <c r="O64" s="1"/>
      <c r="R64" s="1"/>
      <c r="S64"/>
      <c r="T64"/>
    </row>
    <row r="65" spans="13:20" x14ac:dyDescent="0.25">
      <c r="M65" s="1"/>
      <c r="N65" s="1"/>
      <c r="O65" s="1"/>
      <c r="R65" s="1"/>
      <c r="S65"/>
      <c r="T65"/>
    </row>
    <row r="66" spans="13:20" x14ac:dyDescent="0.25">
      <c r="M66" s="1"/>
      <c r="N66" s="1"/>
      <c r="O66" s="1"/>
      <c r="R66" s="1"/>
      <c r="S66"/>
      <c r="T66"/>
    </row>
    <row r="67" spans="13:20" x14ac:dyDescent="0.25">
      <c r="M67" s="1"/>
      <c r="N67" s="1"/>
      <c r="O67" s="1"/>
      <c r="R67" s="1"/>
      <c r="S67"/>
      <c r="T67"/>
    </row>
    <row r="68" spans="13:20" x14ac:dyDescent="0.25">
      <c r="M68" s="1"/>
      <c r="N68" s="1"/>
      <c r="O68" s="1"/>
      <c r="R68" s="1"/>
      <c r="S68"/>
      <c r="T68"/>
    </row>
    <row r="69" spans="13:20" x14ac:dyDescent="0.25">
      <c r="M69" s="1"/>
      <c r="N69" s="1"/>
      <c r="O69" s="1"/>
      <c r="R69" s="1"/>
      <c r="S69"/>
      <c r="T69"/>
    </row>
    <row r="70" spans="13:20" x14ac:dyDescent="0.25">
      <c r="M70" s="1"/>
      <c r="N70" s="1"/>
      <c r="O70" s="1"/>
      <c r="R70" s="1"/>
      <c r="S70"/>
      <c r="T70"/>
    </row>
    <row r="71" spans="13:20" x14ac:dyDescent="0.25">
      <c r="M71" s="1"/>
      <c r="N71" s="1"/>
      <c r="O71" s="1"/>
      <c r="R71" s="1"/>
      <c r="S71"/>
      <c r="T71"/>
    </row>
    <row r="72" spans="13:20" x14ac:dyDescent="0.25">
      <c r="M72" s="1"/>
      <c r="N72" s="1"/>
      <c r="O72" s="1"/>
      <c r="R72" s="1"/>
      <c r="S72"/>
      <c r="T72"/>
    </row>
    <row r="73" spans="13:20" x14ac:dyDescent="0.25">
      <c r="M73" s="1"/>
      <c r="N73" s="1"/>
      <c r="O73" s="1"/>
      <c r="R73" s="1"/>
      <c r="S73"/>
      <c r="T73"/>
    </row>
    <row r="74" spans="13:20" x14ac:dyDescent="0.25">
      <c r="M74" s="1"/>
      <c r="N74" s="1"/>
      <c r="O74" s="1"/>
      <c r="R74" s="1"/>
      <c r="S74"/>
      <c r="T74"/>
    </row>
    <row r="75" spans="13:20" x14ac:dyDescent="0.25">
      <c r="M75" s="1"/>
      <c r="N75" s="1"/>
      <c r="O75" s="1"/>
      <c r="R75" s="1"/>
      <c r="S75"/>
      <c r="T75"/>
    </row>
    <row r="76" spans="13:20" x14ac:dyDescent="0.25">
      <c r="M76" s="1"/>
      <c r="N76" s="1"/>
      <c r="O76" s="1"/>
      <c r="R76" s="1"/>
      <c r="S76"/>
      <c r="T76"/>
    </row>
    <row r="77" spans="13:20" x14ac:dyDescent="0.25">
      <c r="M77" s="1"/>
      <c r="N77" s="1"/>
      <c r="O77" s="1"/>
      <c r="R77" s="1"/>
      <c r="S77"/>
      <c r="T77"/>
    </row>
    <row r="78" spans="13:20" x14ac:dyDescent="0.25">
      <c r="M78" s="1"/>
      <c r="N78" s="1"/>
      <c r="O78" s="1"/>
      <c r="R78" s="1"/>
      <c r="S78"/>
      <c r="T78"/>
    </row>
    <row r="79" spans="13:20" x14ac:dyDescent="0.25">
      <c r="M79" s="1"/>
      <c r="N79" s="1"/>
      <c r="O79" s="1"/>
      <c r="R79" s="1"/>
      <c r="S79"/>
      <c r="T79"/>
    </row>
    <row r="80" spans="13:20" x14ac:dyDescent="0.25">
      <c r="M80" s="1"/>
      <c r="N80" s="1"/>
      <c r="O80" s="1"/>
      <c r="R80" s="1"/>
      <c r="S80"/>
      <c r="T80"/>
    </row>
    <row r="81" spans="13:20" x14ac:dyDescent="0.25">
      <c r="M81" s="1"/>
      <c r="N81" s="1"/>
      <c r="O81" s="1"/>
      <c r="R81" s="1"/>
      <c r="S81"/>
      <c r="T81"/>
    </row>
    <row r="82" spans="13:20" x14ac:dyDescent="0.25">
      <c r="M82" s="1"/>
      <c r="N82" s="1"/>
      <c r="O82" s="1"/>
      <c r="R82" s="1"/>
      <c r="S82"/>
      <c r="T82"/>
    </row>
    <row r="83" spans="13:20" x14ac:dyDescent="0.25">
      <c r="M83" s="1"/>
      <c r="N83" s="1"/>
      <c r="O83" s="1"/>
      <c r="R83" s="1"/>
      <c r="S83"/>
      <c r="T83"/>
    </row>
    <row r="84" spans="13:20" x14ac:dyDescent="0.25">
      <c r="M84" s="1"/>
      <c r="N84" s="1"/>
      <c r="O84" s="1"/>
      <c r="R84" s="1"/>
      <c r="S84"/>
      <c r="T84"/>
    </row>
    <row r="85" spans="13:20" x14ac:dyDescent="0.25">
      <c r="M85" s="1"/>
      <c r="N85" s="1"/>
      <c r="O85" s="1"/>
      <c r="R85" s="1"/>
      <c r="S85"/>
      <c r="T85"/>
    </row>
    <row r="86" spans="13:20" x14ac:dyDescent="0.25">
      <c r="M86" s="1"/>
      <c r="N86" s="1"/>
      <c r="O86" s="1"/>
      <c r="R86" s="1"/>
      <c r="S86"/>
      <c r="T86"/>
    </row>
    <row r="87" spans="13:20" x14ac:dyDescent="0.25">
      <c r="M87" s="1"/>
      <c r="N87" s="1"/>
      <c r="O87" s="1"/>
      <c r="R87" s="1"/>
      <c r="S87"/>
      <c r="T87"/>
    </row>
    <row r="88" spans="13:20" x14ac:dyDescent="0.25">
      <c r="M88" s="1"/>
      <c r="N88" s="1"/>
      <c r="O88" s="1"/>
      <c r="R88" s="1"/>
      <c r="S88"/>
      <c r="T88"/>
    </row>
    <row r="89" spans="13:20" x14ac:dyDescent="0.25">
      <c r="M89" s="1"/>
      <c r="N89" s="1"/>
      <c r="O89" s="1"/>
      <c r="R89" s="1"/>
      <c r="S89"/>
      <c r="T89"/>
    </row>
    <row r="90" spans="13:20" x14ac:dyDescent="0.25">
      <c r="M90" s="1"/>
      <c r="N90" s="1"/>
      <c r="O90" s="1"/>
      <c r="R90" s="1"/>
      <c r="S90"/>
      <c r="T90"/>
    </row>
    <row r="91" spans="13:20" x14ac:dyDescent="0.25">
      <c r="M91" s="1"/>
      <c r="N91" s="1"/>
      <c r="O91" s="1"/>
      <c r="R91" s="1"/>
      <c r="S91"/>
      <c r="T91"/>
    </row>
    <row r="92" spans="13:20" x14ac:dyDescent="0.25">
      <c r="M92" s="1"/>
      <c r="N92" s="1"/>
      <c r="O92" s="1"/>
      <c r="R92" s="1"/>
      <c r="S92"/>
      <c r="T92"/>
    </row>
    <row r="93" spans="13:20" x14ac:dyDescent="0.25">
      <c r="M93" s="1"/>
      <c r="N93" s="1"/>
      <c r="O93" s="1"/>
      <c r="R93" s="1"/>
      <c r="S93"/>
      <c r="T93"/>
    </row>
    <row r="94" spans="13:20" x14ac:dyDescent="0.25">
      <c r="M94" s="1"/>
      <c r="N94" s="1"/>
      <c r="O94" s="1"/>
      <c r="R94" s="1"/>
      <c r="S94"/>
      <c r="T94"/>
    </row>
    <row r="95" spans="13:20" x14ac:dyDescent="0.25">
      <c r="M95" s="1"/>
      <c r="N95" s="1"/>
      <c r="O95" s="1"/>
      <c r="R95" s="1"/>
      <c r="S95"/>
      <c r="T95"/>
    </row>
    <row r="96" spans="13:20" x14ac:dyDescent="0.25">
      <c r="M96" s="1"/>
      <c r="N96" s="1"/>
      <c r="O96" s="1"/>
      <c r="R96" s="1"/>
      <c r="S96"/>
      <c r="T96"/>
    </row>
    <row r="97" spans="13:20" x14ac:dyDescent="0.25">
      <c r="M97" s="1"/>
      <c r="N97" s="1"/>
      <c r="O97" s="1"/>
      <c r="R97" s="1"/>
      <c r="S97"/>
      <c r="T97"/>
    </row>
    <row r="98" spans="13:20" x14ac:dyDescent="0.25">
      <c r="M98" s="1"/>
      <c r="N98" s="1"/>
      <c r="O98" s="1"/>
      <c r="R98" s="1"/>
      <c r="S98"/>
      <c r="T98"/>
    </row>
    <row r="99" spans="13:20" x14ac:dyDescent="0.25">
      <c r="M99" s="1"/>
      <c r="N99" s="1"/>
      <c r="O99" s="1"/>
      <c r="R99" s="1"/>
      <c r="S99"/>
      <c r="T99"/>
    </row>
    <row r="100" spans="13:20" x14ac:dyDescent="0.25">
      <c r="M100" s="1"/>
      <c r="N100" s="1"/>
      <c r="O100" s="1"/>
      <c r="R100" s="1"/>
      <c r="S100"/>
      <c r="T100"/>
    </row>
    <row r="101" spans="13:20" x14ac:dyDescent="0.25">
      <c r="M101" s="1"/>
      <c r="N101" s="1"/>
      <c r="O101" s="1"/>
      <c r="R101" s="1"/>
      <c r="S101"/>
      <c r="T101"/>
    </row>
    <row r="102" spans="13:20" x14ac:dyDescent="0.25">
      <c r="M102" s="1"/>
      <c r="N102" s="1"/>
      <c r="O102" s="1"/>
      <c r="R102" s="1"/>
      <c r="S102"/>
      <c r="T102"/>
    </row>
    <row r="103" spans="13:20" x14ac:dyDescent="0.25">
      <c r="M103" s="1"/>
      <c r="N103" s="1"/>
      <c r="O103" s="1"/>
      <c r="R103" s="1"/>
      <c r="S103"/>
      <c r="T103"/>
    </row>
    <row r="104" spans="13:20" x14ac:dyDescent="0.25">
      <c r="M104" s="1"/>
      <c r="N104" s="1"/>
      <c r="O104" s="1"/>
      <c r="R104" s="1"/>
      <c r="S104"/>
      <c r="T104"/>
    </row>
    <row r="105" spans="13:20" x14ac:dyDescent="0.25">
      <c r="M105" s="1"/>
      <c r="N105" s="1"/>
      <c r="O105" s="1"/>
      <c r="R105" s="1"/>
      <c r="S105"/>
      <c r="T105"/>
    </row>
    <row r="106" spans="13:20" x14ac:dyDescent="0.25">
      <c r="M106" s="1"/>
      <c r="N106" s="1"/>
      <c r="O106" s="1"/>
      <c r="R106" s="1"/>
      <c r="S106"/>
      <c r="T106"/>
    </row>
    <row r="107" spans="13:20" x14ac:dyDescent="0.25">
      <c r="M107" s="1"/>
      <c r="N107" s="1"/>
      <c r="O107" s="1"/>
      <c r="R107" s="1"/>
      <c r="S107"/>
      <c r="T107"/>
    </row>
    <row r="108" spans="13:20" x14ac:dyDescent="0.25">
      <c r="M108" s="1"/>
      <c r="N108" s="1"/>
      <c r="O108" s="1"/>
      <c r="R108" s="1"/>
      <c r="S108"/>
      <c r="T108"/>
    </row>
    <row r="109" spans="13:20" x14ac:dyDescent="0.25">
      <c r="M109" s="1"/>
      <c r="N109" s="1"/>
      <c r="O109" s="1"/>
      <c r="R109" s="1"/>
      <c r="S109"/>
      <c r="T109"/>
    </row>
    <row r="110" spans="13:20" x14ac:dyDescent="0.25">
      <c r="M110" s="1"/>
      <c r="N110" s="1"/>
      <c r="O110" s="1"/>
      <c r="R110" s="1"/>
      <c r="S110"/>
      <c r="T110"/>
    </row>
    <row r="111" spans="13:20" x14ac:dyDescent="0.25">
      <c r="M111" s="1"/>
      <c r="N111" s="1"/>
      <c r="O111" s="1"/>
      <c r="R111" s="1"/>
      <c r="S111"/>
      <c r="T111"/>
    </row>
    <row r="112" spans="13:20" x14ac:dyDescent="0.25">
      <c r="M112" s="1"/>
      <c r="N112" s="1"/>
      <c r="O112" s="1"/>
      <c r="R112" s="1"/>
      <c r="S112"/>
      <c r="T112"/>
    </row>
    <row r="113" spans="13:20" x14ac:dyDescent="0.25">
      <c r="M113" s="1"/>
      <c r="N113" s="1"/>
      <c r="O113" s="1"/>
      <c r="R113" s="1"/>
      <c r="S113"/>
      <c r="T113"/>
    </row>
    <row r="114" spans="13:20" x14ac:dyDescent="0.25">
      <c r="M114" s="1"/>
      <c r="N114" s="1"/>
      <c r="O114" s="1"/>
      <c r="R114" s="1"/>
      <c r="S114"/>
      <c r="T114"/>
    </row>
    <row r="115" spans="13:20" x14ac:dyDescent="0.25">
      <c r="M115" s="1"/>
      <c r="N115" s="1"/>
      <c r="O115" s="1"/>
      <c r="R115" s="1"/>
      <c r="S115"/>
      <c r="T115"/>
    </row>
    <row r="116" spans="13:20" x14ac:dyDescent="0.25">
      <c r="M116" s="1"/>
      <c r="N116" s="1"/>
      <c r="O116" s="1"/>
      <c r="R116" s="1"/>
      <c r="S116"/>
      <c r="T116"/>
    </row>
    <row r="117" spans="13:20" x14ac:dyDescent="0.25">
      <c r="M117" s="1"/>
      <c r="N117" s="1"/>
      <c r="O117" s="1"/>
      <c r="R117" s="1"/>
      <c r="S117"/>
      <c r="T117"/>
    </row>
    <row r="118" spans="13:20" x14ac:dyDescent="0.25">
      <c r="M118" s="1"/>
      <c r="N118" s="1"/>
      <c r="O118" s="1"/>
      <c r="R118" s="1"/>
      <c r="S118"/>
      <c r="T118"/>
    </row>
    <row r="119" spans="13:20" x14ac:dyDescent="0.25">
      <c r="M119" s="1"/>
      <c r="N119" s="1"/>
      <c r="O119" s="1"/>
      <c r="R119" s="1"/>
      <c r="S119"/>
      <c r="T119"/>
    </row>
    <row r="120" spans="13:20" x14ac:dyDescent="0.25">
      <c r="M120" s="1"/>
      <c r="N120" s="1"/>
      <c r="O120" s="1"/>
      <c r="R120" s="1"/>
      <c r="S120"/>
      <c r="T120"/>
    </row>
    <row r="121" spans="13:20" x14ac:dyDescent="0.25">
      <c r="M121" s="1"/>
      <c r="N121" s="1"/>
      <c r="O121" s="1"/>
      <c r="R121" s="1"/>
      <c r="S121"/>
      <c r="T121"/>
    </row>
    <row r="122" spans="13:20" x14ac:dyDescent="0.25">
      <c r="M122" s="1"/>
      <c r="N122" s="1"/>
      <c r="O122" s="1"/>
      <c r="R122" s="1"/>
      <c r="S122"/>
      <c r="T122"/>
    </row>
    <row r="123" spans="13:20" x14ac:dyDescent="0.25">
      <c r="M123" s="1"/>
      <c r="N123" s="1"/>
      <c r="O123" s="1"/>
      <c r="R123" s="1"/>
      <c r="S123"/>
      <c r="T123"/>
    </row>
    <row r="124" spans="13:20" x14ac:dyDescent="0.25">
      <c r="M124" s="1"/>
      <c r="N124" s="1"/>
      <c r="O124" s="1"/>
      <c r="R124" s="1"/>
      <c r="S124"/>
      <c r="T124"/>
    </row>
    <row r="125" spans="13:20" x14ac:dyDescent="0.25">
      <c r="M125" s="1"/>
      <c r="N125" s="1"/>
      <c r="O125" s="1"/>
      <c r="R125" s="1"/>
      <c r="S125"/>
      <c r="T125"/>
    </row>
    <row r="126" spans="13:20" x14ac:dyDescent="0.25">
      <c r="M126" s="1"/>
      <c r="N126" s="1"/>
      <c r="O126" s="1"/>
      <c r="R126" s="1"/>
      <c r="S126"/>
      <c r="T126"/>
    </row>
    <row r="127" spans="13:20" x14ac:dyDescent="0.25">
      <c r="M127" s="1"/>
      <c r="N127" s="1"/>
      <c r="O127" s="1"/>
      <c r="R127" s="1"/>
      <c r="S127"/>
      <c r="T127"/>
    </row>
    <row r="128" spans="13:20" x14ac:dyDescent="0.25">
      <c r="M128" s="1"/>
      <c r="N128" s="1"/>
      <c r="O128" s="1"/>
      <c r="R128" s="1"/>
      <c r="S128"/>
      <c r="T128"/>
    </row>
    <row r="129" spans="13:20" x14ac:dyDescent="0.25">
      <c r="M129" s="1"/>
      <c r="N129" s="1"/>
      <c r="O129" s="1"/>
      <c r="R129" s="1"/>
      <c r="S129"/>
      <c r="T129"/>
    </row>
    <row r="130" spans="13:20" x14ac:dyDescent="0.25">
      <c r="M130" s="1"/>
      <c r="N130" s="1"/>
      <c r="O130" s="1"/>
      <c r="R130" s="1"/>
      <c r="S130"/>
      <c r="T130"/>
    </row>
    <row r="131" spans="13:20" x14ac:dyDescent="0.25">
      <c r="M131" s="1"/>
      <c r="N131" s="1"/>
      <c r="O131" s="1"/>
      <c r="R131" s="1"/>
      <c r="S131"/>
      <c r="T131"/>
    </row>
    <row r="132" spans="13:20" x14ac:dyDescent="0.25">
      <c r="M132" s="1"/>
      <c r="N132" s="1"/>
      <c r="O132" s="1"/>
      <c r="R132" s="1"/>
      <c r="S132"/>
      <c r="T132"/>
    </row>
    <row r="133" spans="13:20" x14ac:dyDescent="0.25">
      <c r="M133" s="1"/>
      <c r="N133" s="1"/>
      <c r="O133" s="1"/>
      <c r="R133" s="1"/>
      <c r="S133"/>
      <c r="T133"/>
    </row>
    <row r="134" spans="13:20" x14ac:dyDescent="0.25">
      <c r="M134" s="1"/>
      <c r="N134" s="1"/>
      <c r="O134" s="1"/>
      <c r="R134" s="1"/>
      <c r="S134"/>
      <c r="T134"/>
    </row>
    <row r="135" spans="13:20" x14ac:dyDescent="0.25">
      <c r="M135" s="1"/>
      <c r="N135" s="1"/>
      <c r="O135" s="1"/>
      <c r="R135" s="1"/>
      <c r="S135"/>
      <c r="T135"/>
    </row>
    <row r="136" spans="13:20" x14ac:dyDescent="0.25">
      <c r="M136" s="1"/>
      <c r="N136" s="1"/>
      <c r="O136" s="1"/>
      <c r="R136" s="1"/>
      <c r="S136"/>
      <c r="T136"/>
    </row>
    <row r="137" spans="13:20" x14ac:dyDescent="0.25">
      <c r="M137" s="1"/>
      <c r="N137" s="1"/>
      <c r="O137" s="1"/>
      <c r="R137" s="1"/>
      <c r="S137"/>
      <c r="T137"/>
    </row>
    <row r="138" spans="13:20" x14ac:dyDescent="0.25">
      <c r="M138" s="1"/>
      <c r="N138" s="1"/>
      <c r="O138" s="1"/>
      <c r="R138" s="1"/>
      <c r="S138"/>
      <c r="T138"/>
    </row>
    <row r="139" spans="13:20" x14ac:dyDescent="0.25">
      <c r="M139" s="1"/>
      <c r="N139" s="1"/>
      <c r="O139" s="1"/>
      <c r="R139" s="1"/>
      <c r="S139"/>
      <c r="T139"/>
    </row>
    <row r="140" spans="13:20" x14ac:dyDescent="0.25">
      <c r="M140" s="1"/>
      <c r="N140" s="1"/>
      <c r="O140" s="1"/>
      <c r="R140" s="1"/>
      <c r="S140"/>
      <c r="T140"/>
    </row>
    <row r="141" spans="13:20" x14ac:dyDescent="0.25">
      <c r="M141" s="1"/>
      <c r="N141" s="1"/>
      <c r="O141" s="1"/>
      <c r="R141" s="1"/>
      <c r="S141"/>
      <c r="T141"/>
    </row>
    <row r="142" spans="13:20" x14ac:dyDescent="0.25">
      <c r="M142" s="1"/>
      <c r="N142" s="1"/>
      <c r="O142" s="1"/>
      <c r="R142" s="1"/>
      <c r="S142"/>
      <c r="T142"/>
    </row>
    <row r="143" spans="13:20" x14ac:dyDescent="0.25">
      <c r="M143" s="1"/>
      <c r="N143" s="1"/>
      <c r="O143" s="1"/>
      <c r="R143" s="1"/>
      <c r="S143"/>
      <c r="T143"/>
    </row>
    <row r="144" spans="13:20" x14ac:dyDescent="0.25">
      <c r="M144" s="1"/>
      <c r="N144" s="1"/>
      <c r="O144" s="1"/>
      <c r="R144" s="1"/>
      <c r="S144"/>
      <c r="T144"/>
    </row>
    <row r="145" spans="13:20" x14ac:dyDescent="0.25">
      <c r="M145" s="1"/>
      <c r="N145" s="1"/>
      <c r="O145" s="1"/>
      <c r="R145" s="1"/>
      <c r="S145"/>
      <c r="T145"/>
    </row>
    <row r="146" spans="13:20" x14ac:dyDescent="0.25">
      <c r="M146" s="1"/>
      <c r="N146" s="1"/>
      <c r="O146" s="1"/>
      <c r="R146" s="1"/>
      <c r="S146"/>
      <c r="T146"/>
    </row>
    <row r="147" spans="13:20" x14ac:dyDescent="0.25">
      <c r="M147" s="1"/>
      <c r="N147" s="1"/>
      <c r="O147" s="1"/>
      <c r="R147" s="1"/>
      <c r="S147"/>
      <c r="T147"/>
    </row>
    <row r="148" spans="13:20" x14ac:dyDescent="0.25">
      <c r="M148" s="1"/>
      <c r="N148" s="1"/>
      <c r="O148" s="1"/>
      <c r="R148" s="1"/>
      <c r="S148"/>
      <c r="T148"/>
    </row>
    <row r="149" spans="13:20" x14ac:dyDescent="0.25">
      <c r="M149" s="1"/>
      <c r="N149" s="1"/>
      <c r="O149" s="1"/>
      <c r="R149" s="1"/>
      <c r="S149"/>
      <c r="T149"/>
    </row>
    <row r="150" spans="13:20" x14ac:dyDescent="0.25">
      <c r="M150" s="1"/>
      <c r="N150" s="1"/>
      <c r="O150" s="1"/>
      <c r="R150" s="1"/>
      <c r="S150"/>
      <c r="T150"/>
    </row>
    <row r="151" spans="13:20" x14ac:dyDescent="0.25">
      <c r="M151" s="1"/>
      <c r="N151" s="1"/>
      <c r="O151" s="1"/>
      <c r="R151" s="1"/>
      <c r="S151"/>
      <c r="T151"/>
    </row>
    <row r="152" spans="13:20" x14ac:dyDescent="0.25">
      <c r="M152" s="1"/>
      <c r="N152" s="1"/>
      <c r="O152" s="1"/>
      <c r="R152" s="1"/>
      <c r="S152"/>
      <c r="T152"/>
    </row>
    <row r="153" spans="13:20" x14ac:dyDescent="0.25">
      <c r="M153" s="1"/>
      <c r="N153" s="1"/>
      <c r="O153" s="1"/>
      <c r="R153" s="1"/>
      <c r="S153"/>
      <c r="T153"/>
    </row>
    <row r="154" spans="13:20" x14ac:dyDescent="0.25">
      <c r="M154" s="1"/>
      <c r="N154" s="1"/>
      <c r="O154" s="1"/>
      <c r="R154" s="1"/>
      <c r="S154"/>
      <c r="T154"/>
    </row>
    <row r="155" spans="13:20" x14ac:dyDescent="0.25">
      <c r="M155" s="1"/>
      <c r="N155" s="1"/>
      <c r="O155" s="1"/>
      <c r="R155" s="1"/>
      <c r="S155"/>
      <c r="T155"/>
    </row>
    <row r="156" spans="13:20" x14ac:dyDescent="0.25">
      <c r="M156" s="1"/>
      <c r="N156" s="1"/>
      <c r="O156" s="1"/>
      <c r="R156" s="1"/>
      <c r="S156"/>
      <c r="T156"/>
    </row>
    <row r="157" spans="13:20" x14ac:dyDescent="0.25">
      <c r="M157" s="1"/>
      <c r="N157" s="1"/>
      <c r="O157" s="1"/>
      <c r="R157" s="1"/>
      <c r="S157"/>
      <c r="T157"/>
    </row>
    <row r="158" spans="13:20" x14ac:dyDescent="0.25">
      <c r="M158" s="1"/>
      <c r="N158" s="1"/>
      <c r="O158" s="1"/>
      <c r="R158" s="1"/>
      <c r="S158"/>
      <c r="T158"/>
    </row>
    <row r="159" spans="13:20" x14ac:dyDescent="0.25">
      <c r="M159" s="1"/>
      <c r="N159" s="1"/>
      <c r="O159" s="1"/>
      <c r="R159" s="1"/>
      <c r="S159"/>
      <c r="T159"/>
    </row>
    <row r="160" spans="13:20" x14ac:dyDescent="0.25">
      <c r="M160" s="1"/>
      <c r="N160" s="1"/>
      <c r="O160" s="1"/>
      <c r="R160" s="1"/>
      <c r="S160"/>
      <c r="T160"/>
    </row>
    <row r="161" spans="13:20" x14ac:dyDescent="0.25">
      <c r="M161" s="1"/>
      <c r="N161" s="1"/>
      <c r="O161" s="1"/>
      <c r="R161" s="1"/>
      <c r="S161"/>
      <c r="T161"/>
    </row>
    <row r="162" spans="13:20" x14ac:dyDescent="0.25">
      <c r="M162" s="1"/>
      <c r="N162" s="1"/>
      <c r="O162" s="1"/>
      <c r="R162" s="1"/>
      <c r="S162"/>
      <c r="T162"/>
    </row>
    <row r="163" spans="13:20" x14ac:dyDescent="0.25">
      <c r="M163" s="1"/>
      <c r="N163" s="1"/>
      <c r="O163" s="1"/>
      <c r="R163" s="1"/>
      <c r="S163"/>
      <c r="T163"/>
    </row>
    <row r="164" spans="13:20" x14ac:dyDescent="0.25">
      <c r="M164" s="1"/>
      <c r="N164" s="1"/>
      <c r="O164" s="1"/>
      <c r="R164" s="1"/>
      <c r="S164"/>
      <c r="T164"/>
    </row>
    <row r="165" spans="13:20" x14ac:dyDescent="0.25">
      <c r="M165" s="1"/>
      <c r="N165" s="1"/>
      <c r="O165" s="1"/>
      <c r="R165" s="1"/>
      <c r="S165"/>
      <c r="T165"/>
    </row>
    <row r="166" spans="13:20" x14ac:dyDescent="0.25">
      <c r="M166" s="1"/>
      <c r="N166" s="1"/>
      <c r="O166" s="1"/>
      <c r="R166" s="1"/>
      <c r="S166"/>
      <c r="T166"/>
    </row>
    <row r="167" spans="13:20" x14ac:dyDescent="0.25">
      <c r="M167" s="1"/>
      <c r="N167" s="1"/>
      <c r="O167" s="1"/>
      <c r="R167" s="1"/>
      <c r="S167"/>
      <c r="T167"/>
    </row>
    <row r="168" spans="13:20" x14ac:dyDescent="0.25">
      <c r="M168" s="1"/>
      <c r="N168" s="1"/>
      <c r="O168" s="1"/>
      <c r="R168" s="1"/>
      <c r="S168"/>
      <c r="T168"/>
    </row>
    <row r="169" spans="13:20" x14ac:dyDescent="0.25">
      <c r="M169" s="1"/>
      <c r="N169" s="1"/>
      <c r="O169" s="1"/>
      <c r="R169" s="1"/>
      <c r="S169"/>
      <c r="T169"/>
    </row>
    <row r="170" spans="13:20" x14ac:dyDescent="0.25">
      <c r="M170" s="1"/>
      <c r="N170" s="1"/>
      <c r="O170" s="1"/>
      <c r="R170" s="1"/>
      <c r="S170"/>
      <c r="T170"/>
    </row>
    <row r="171" spans="13:20" x14ac:dyDescent="0.25">
      <c r="M171" s="1"/>
      <c r="N171" s="1"/>
      <c r="O171" s="1"/>
      <c r="R171" s="1"/>
      <c r="S171"/>
      <c r="T171"/>
    </row>
    <row r="172" spans="13:20" x14ac:dyDescent="0.25">
      <c r="M172" s="1"/>
      <c r="N172" s="1"/>
      <c r="O172" s="1"/>
      <c r="R172" s="1"/>
      <c r="S172"/>
      <c r="T172"/>
    </row>
    <row r="173" spans="13:20" x14ac:dyDescent="0.25">
      <c r="M173" s="1"/>
      <c r="N173" s="1"/>
      <c r="O173" s="1"/>
      <c r="R173" s="1"/>
      <c r="S173"/>
      <c r="T173"/>
    </row>
    <row r="174" spans="13:20" x14ac:dyDescent="0.25">
      <c r="M174" s="1"/>
      <c r="N174" s="1"/>
      <c r="O174" s="1"/>
      <c r="R174" s="1"/>
      <c r="S174"/>
      <c r="T174"/>
    </row>
    <row r="175" spans="13:20" x14ac:dyDescent="0.25">
      <c r="M175" s="1"/>
      <c r="N175" s="1"/>
      <c r="O175" s="1"/>
      <c r="R175" s="1"/>
      <c r="S175"/>
      <c r="T175"/>
    </row>
    <row r="176" spans="13:20" x14ac:dyDescent="0.25">
      <c r="M176" s="1"/>
      <c r="N176" s="1"/>
      <c r="O176" s="1"/>
      <c r="R176" s="1"/>
      <c r="S176"/>
      <c r="T176"/>
    </row>
    <row r="177" spans="13:20" x14ac:dyDescent="0.25">
      <c r="M177" s="1"/>
      <c r="N177" s="1"/>
      <c r="O177" s="1"/>
      <c r="R177" s="1"/>
      <c r="S177"/>
      <c r="T177"/>
    </row>
    <row r="178" spans="13:20" x14ac:dyDescent="0.25">
      <c r="M178" s="1"/>
      <c r="N178" s="1"/>
      <c r="O178" s="1"/>
      <c r="R178" s="1"/>
      <c r="S178"/>
      <c r="T178"/>
    </row>
    <row r="179" spans="13:20" x14ac:dyDescent="0.25">
      <c r="M179" s="1"/>
      <c r="N179" s="1"/>
      <c r="O179" s="1"/>
      <c r="R179" s="1"/>
      <c r="S179"/>
      <c r="T179"/>
    </row>
    <row r="180" spans="13:20" x14ac:dyDescent="0.25">
      <c r="M180" s="1"/>
      <c r="N180" s="1"/>
      <c r="O180" s="1"/>
      <c r="R180" s="1"/>
      <c r="S180"/>
      <c r="T180"/>
    </row>
    <row r="181" spans="13:20" x14ac:dyDescent="0.25">
      <c r="M181" s="1"/>
      <c r="N181" s="1"/>
      <c r="O181" s="1"/>
      <c r="R181" s="1"/>
      <c r="S181"/>
      <c r="T181"/>
    </row>
    <row r="182" spans="13:20" x14ac:dyDescent="0.25">
      <c r="M182" s="1"/>
      <c r="N182" s="1"/>
      <c r="O182" s="1"/>
      <c r="R182" s="1"/>
      <c r="S182"/>
      <c r="T182"/>
    </row>
    <row r="183" spans="13:20" x14ac:dyDescent="0.25">
      <c r="M183" s="1"/>
      <c r="N183" s="1"/>
      <c r="O183" s="1"/>
      <c r="R183" s="1"/>
      <c r="S183"/>
      <c r="T183"/>
    </row>
    <row r="184" spans="13:20" x14ac:dyDescent="0.25">
      <c r="M184" s="1"/>
      <c r="N184" s="1"/>
      <c r="O184" s="1"/>
      <c r="R184" s="1"/>
      <c r="S184"/>
      <c r="T184"/>
    </row>
    <row r="185" spans="13:20" x14ac:dyDescent="0.25">
      <c r="M185" s="1"/>
      <c r="N185" s="1"/>
      <c r="O185" s="1"/>
      <c r="R185" s="1"/>
      <c r="S185"/>
      <c r="T185"/>
    </row>
    <row r="186" spans="13:20" x14ac:dyDescent="0.25">
      <c r="M186" s="1"/>
      <c r="N186" s="1"/>
      <c r="O186" s="1"/>
      <c r="R186" s="1"/>
      <c r="S186"/>
      <c r="T186"/>
    </row>
    <row r="187" spans="13:20" x14ac:dyDescent="0.25">
      <c r="M187" s="1"/>
      <c r="N187" s="1"/>
      <c r="O187" s="1"/>
      <c r="R187" s="1"/>
      <c r="S187"/>
      <c r="T187"/>
    </row>
    <row r="188" spans="13:20" x14ac:dyDescent="0.25">
      <c r="M188" s="1"/>
      <c r="N188" s="1"/>
      <c r="O188" s="1"/>
      <c r="R188" s="1"/>
      <c r="S188"/>
      <c r="T188"/>
    </row>
    <row r="189" spans="13:20" x14ac:dyDescent="0.25">
      <c r="M189" s="1"/>
      <c r="N189" s="1"/>
      <c r="O189" s="1"/>
      <c r="R189" s="1"/>
      <c r="S189"/>
      <c r="T189"/>
    </row>
    <row r="190" spans="13:20" x14ac:dyDescent="0.25">
      <c r="M190" s="1"/>
      <c r="N190" s="1"/>
      <c r="O190" s="1"/>
      <c r="R190" s="1"/>
      <c r="S190"/>
      <c r="T190"/>
    </row>
    <row r="191" spans="13:20" x14ac:dyDescent="0.25">
      <c r="M191" s="1"/>
      <c r="N191" s="1"/>
      <c r="O191" s="1"/>
      <c r="R191" s="1"/>
      <c r="S191"/>
      <c r="T191"/>
    </row>
    <row r="192" spans="13:20" x14ac:dyDescent="0.25">
      <c r="M192" s="1"/>
      <c r="N192" s="1"/>
      <c r="O192" s="1"/>
      <c r="R192" s="1"/>
      <c r="S192"/>
      <c r="T192"/>
    </row>
    <row r="193" spans="13:20" x14ac:dyDescent="0.25">
      <c r="M193" s="1"/>
      <c r="N193" s="1"/>
      <c r="O193" s="1"/>
      <c r="R193" s="1"/>
      <c r="S193"/>
      <c r="T193"/>
    </row>
    <row r="194" spans="13:20" x14ac:dyDescent="0.25">
      <c r="M194" s="1"/>
      <c r="N194" s="1"/>
      <c r="O194" s="1"/>
      <c r="R194" s="1"/>
      <c r="S194"/>
      <c r="T194"/>
    </row>
    <row r="195" spans="13:20" x14ac:dyDescent="0.25">
      <c r="M195" s="1"/>
      <c r="N195" s="1"/>
      <c r="O195" s="1"/>
      <c r="R195" s="1"/>
      <c r="S195"/>
      <c r="T195"/>
    </row>
    <row r="196" spans="13:20" x14ac:dyDescent="0.25">
      <c r="M196" s="1"/>
      <c r="N196" s="1"/>
      <c r="O196" s="1"/>
      <c r="R196" s="1"/>
      <c r="S196"/>
      <c r="T196"/>
    </row>
    <row r="197" spans="13:20" x14ac:dyDescent="0.25">
      <c r="M197" s="1"/>
      <c r="N197" s="1"/>
      <c r="O197" s="1"/>
      <c r="R197" s="1"/>
      <c r="S197"/>
      <c r="T197"/>
    </row>
    <row r="198" spans="13:20" x14ac:dyDescent="0.25">
      <c r="M198" s="1"/>
      <c r="N198" s="1"/>
      <c r="O198" s="1"/>
      <c r="R198" s="1"/>
      <c r="S198"/>
      <c r="T198"/>
    </row>
    <row r="199" spans="13:20" x14ac:dyDescent="0.25">
      <c r="M199" s="1"/>
      <c r="N199" s="1"/>
      <c r="O199" s="1"/>
      <c r="R199" s="1"/>
      <c r="S199"/>
      <c r="T199"/>
    </row>
    <row r="200" spans="13:20" x14ac:dyDescent="0.25">
      <c r="M200" s="1"/>
      <c r="N200" s="1"/>
      <c r="O200" s="1"/>
      <c r="R200" s="1"/>
      <c r="S200"/>
      <c r="T200"/>
    </row>
    <row r="201" spans="13:20" x14ac:dyDescent="0.25">
      <c r="M201" s="1"/>
      <c r="N201" s="1"/>
      <c r="O201" s="1"/>
      <c r="R201" s="1"/>
      <c r="S201"/>
      <c r="T201"/>
    </row>
    <row r="202" spans="13:20" x14ac:dyDescent="0.25">
      <c r="M202" s="1"/>
      <c r="N202" s="1"/>
      <c r="O202" s="1"/>
      <c r="R202" s="1"/>
      <c r="S202"/>
      <c r="T202"/>
    </row>
    <row r="203" spans="13:20" x14ac:dyDescent="0.25">
      <c r="M203" s="1"/>
      <c r="N203" s="1"/>
      <c r="O203" s="1"/>
      <c r="R203" s="1"/>
      <c r="S203"/>
      <c r="T203"/>
    </row>
    <row r="204" spans="13:20" x14ac:dyDescent="0.25">
      <c r="M204" s="1"/>
      <c r="N204" s="1"/>
      <c r="O204" s="1"/>
      <c r="R204" s="1"/>
      <c r="S204"/>
      <c r="T204"/>
    </row>
    <row r="205" spans="13:20" x14ac:dyDescent="0.25">
      <c r="M205" s="1"/>
      <c r="N205" s="1"/>
      <c r="O205" s="1"/>
      <c r="R205" s="1"/>
      <c r="S205"/>
      <c r="T205"/>
    </row>
    <row r="206" spans="13:20" x14ac:dyDescent="0.25">
      <c r="M206" s="1"/>
      <c r="N206" s="1"/>
      <c r="O206" s="1"/>
      <c r="R206" s="1"/>
      <c r="S206"/>
      <c r="T206"/>
    </row>
    <row r="207" spans="13:20" x14ac:dyDescent="0.25">
      <c r="M207" s="1"/>
      <c r="N207" s="1"/>
      <c r="O207" s="1"/>
      <c r="R207" s="1"/>
      <c r="S207"/>
      <c r="T207"/>
    </row>
    <row r="208" spans="13:20" x14ac:dyDescent="0.25">
      <c r="M208" s="1"/>
      <c r="N208" s="1"/>
      <c r="O208" s="1"/>
      <c r="R208" s="1"/>
      <c r="S208"/>
      <c r="T208"/>
    </row>
    <row r="209" spans="13:20" x14ac:dyDescent="0.25">
      <c r="M209" s="1"/>
      <c r="N209" s="1"/>
      <c r="O209" s="1"/>
      <c r="R209" s="1"/>
      <c r="S209"/>
      <c r="T209"/>
    </row>
    <row r="210" spans="13:20" x14ac:dyDescent="0.25">
      <c r="M210" s="1"/>
      <c r="N210" s="1"/>
      <c r="O210" s="1"/>
      <c r="R210" s="1"/>
      <c r="S210"/>
      <c r="T210"/>
    </row>
    <row r="211" spans="13:20" x14ac:dyDescent="0.25">
      <c r="M211" s="1"/>
      <c r="N211" s="1"/>
      <c r="O211" s="1"/>
      <c r="R211" s="1"/>
      <c r="S211"/>
      <c r="T211"/>
    </row>
    <row r="212" spans="13:20" x14ac:dyDescent="0.25">
      <c r="M212" s="1"/>
      <c r="N212" s="1"/>
      <c r="O212" s="1"/>
      <c r="R212" s="1"/>
      <c r="S212"/>
      <c r="T212"/>
    </row>
    <row r="213" spans="13:20" x14ac:dyDescent="0.25">
      <c r="M213" s="1"/>
      <c r="N213" s="1"/>
      <c r="O213" s="1"/>
      <c r="R213" s="1"/>
      <c r="S213"/>
      <c r="T213"/>
    </row>
    <row r="214" spans="13:20" x14ac:dyDescent="0.25">
      <c r="M214" s="1"/>
      <c r="N214" s="1"/>
      <c r="O214" s="1"/>
      <c r="R214" s="1"/>
      <c r="S214"/>
      <c r="T214"/>
    </row>
    <row r="215" spans="13:20" x14ac:dyDescent="0.25">
      <c r="M215" s="1"/>
      <c r="N215" s="1"/>
      <c r="O215" s="1"/>
      <c r="R215" s="1"/>
      <c r="S215"/>
      <c r="T215"/>
    </row>
    <row r="216" spans="13:20" x14ac:dyDescent="0.25">
      <c r="M216" s="1"/>
      <c r="N216" s="1"/>
      <c r="O216" s="1"/>
      <c r="R216" s="1"/>
      <c r="S216"/>
      <c r="T216"/>
    </row>
    <row r="217" spans="13:20" x14ac:dyDescent="0.25">
      <c r="M217" s="1"/>
      <c r="N217" s="1"/>
      <c r="O217" s="1"/>
      <c r="R217" s="1"/>
      <c r="S217"/>
      <c r="T217"/>
    </row>
    <row r="218" spans="13:20" x14ac:dyDescent="0.25">
      <c r="M218" s="1"/>
      <c r="N218" s="1"/>
      <c r="O218" s="1"/>
      <c r="R218" s="1"/>
      <c r="S218"/>
      <c r="T218"/>
    </row>
    <row r="219" spans="13:20" x14ac:dyDescent="0.25">
      <c r="M219" s="1"/>
      <c r="N219" s="1"/>
      <c r="O219" s="1"/>
      <c r="R219" s="1"/>
      <c r="S219"/>
      <c r="T219"/>
    </row>
    <row r="220" spans="13:20" x14ac:dyDescent="0.25">
      <c r="M220" s="1"/>
      <c r="N220" s="1"/>
      <c r="O220" s="1"/>
      <c r="R220" s="1"/>
      <c r="S220"/>
      <c r="T220"/>
    </row>
    <row r="221" spans="13:20" x14ac:dyDescent="0.25">
      <c r="M221" s="1"/>
      <c r="N221" s="1"/>
      <c r="O221" s="1"/>
      <c r="R221" s="1"/>
      <c r="S221"/>
      <c r="T221"/>
    </row>
    <row r="222" spans="13:20" x14ac:dyDescent="0.25">
      <c r="M222" s="1"/>
      <c r="N222" s="1"/>
      <c r="O222" s="1"/>
      <c r="R222" s="1"/>
      <c r="S222"/>
      <c r="T222"/>
    </row>
    <row r="223" spans="13:20" x14ac:dyDescent="0.25">
      <c r="M223" s="1"/>
      <c r="N223" s="1"/>
      <c r="O223" s="1"/>
      <c r="R223" s="1"/>
      <c r="S223"/>
      <c r="T223"/>
    </row>
    <row r="224" spans="13:20" x14ac:dyDescent="0.25">
      <c r="M224" s="1"/>
      <c r="N224" s="1"/>
      <c r="O224" s="1"/>
      <c r="R224" s="1"/>
      <c r="S224"/>
      <c r="T224"/>
    </row>
    <row r="225" spans="13:20" x14ac:dyDescent="0.25">
      <c r="M225" s="1"/>
      <c r="N225" s="1"/>
      <c r="O225" s="1"/>
      <c r="R225" s="1"/>
      <c r="S225"/>
      <c r="T225"/>
    </row>
    <row r="226" spans="13:20" x14ac:dyDescent="0.25">
      <c r="M226" s="1"/>
      <c r="N226" s="1"/>
      <c r="O226" s="1"/>
      <c r="R226" s="1"/>
      <c r="S226"/>
      <c r="T226"/>
    </row>
    <row r="227" spans="13:20" x14ac:dyDescent="0.25">
      <c r="M227" s="1"/>
      <c r="N227" s="1"/>
      <c r="O227" s="1"/>
      <c r="R227" s="1"/>
      <c r="S227"/>
      <c r="T227"/>
    </row>
    <row r="228" spans="13:20" x14ac:dyDescent="0.25">
      <c r="M228" s="1"/>
      <c r="N228" s="1"/>
      <c r="O228" s="1"/>
      <c r="R228" s="1"/>
      <c r="S228"/>
      <c r="T228"/>
    </row>
    <row r="229" spans="13:20" x14ac:dyDescent="0.25">
      <c r="M229" s="1"/>
      <c r="N229" s="1"/>
      <c r="O229" s="1"/>
      <c r="R229" s="1"/>
      <c r="S229"/>
      <c r="T229"/>
    </row>
    <row r="230" spans="13:20" x14ac:dyDescent="0.25">
      <c r="M230" s="1"/>
      <c r="N230" s="1"/>
      <c r="O230" s="1"/>
      <c r="R230" s="1"/>
      <c r="S230"/>
      <c r="T230"/>
    </row>
    <row r="231" spans="13:20" x14ac:dyDescent="0.25">
      <c r="M231" s="1"/>
      <c r="N231" s="1"/>
      <c r="O231" s="1"/>
      <c r="R231" s="1"/>
      <c r="S231"/>
      <c r="T231"/>
    </row>
    <row r="232" spans="13:20" x14ac:dyDescent="0.25">
      <c r="M232" s="1"/>
      <c r="N232" s="1"/>
      <c r="O232" s="1"/>
      <c r="R232" s="1"/>
      <c r="S232"/>
      <c r="T232"/>
    </row>
    <row r="233" spans="13:20" x14ac:dyDescent="0.25">
      <c r="M233" s="1"/>
      <c r="N233" s="1"/>
      <c r="O233" s="1"/>
      <c r="R233" s="1"/>
      <c r="S233"/>
      <c r="T233"/>
    </row>
    <row r="234" spans="13:20" x14ac:dyDescent="0.25">
      <c r="M234" s="1"/>
      <c r="N234" s="1"/>
      <c r="O234" s="1"/>
      <c r="R234" s="1"/>
      <c r="S234"/>
      <c r="T234"/>
    </row>
    <row r="235" spans="13:20" x14ac:dyDescent="0.25">
      <c r="M235" s="1"/>
      <c r="N235" s="1"/>
      <c r="O235" s="1"/>
      <c r="R235" s="1"/>
      <c r="S235"/>
      <c r="T235"/>
    </row>
    <row r="236" spans="13:20" x14ac:dyDescent="0.25">
      <c r="M236" s="1"/>
      <c r="N236" s="1"/>
      <c r="O236" s="1"/>
      <c r="R236" s="1"/>
      <c r="S236"/>
      <c r="T236"/>
    </row>
    <row r="237" spans="13:20" x14ac:dyDescent="0.25">
      <c r="M237" s="1"/>
      <c r="N237" s="1"/>
      <c r="O237" s="1"/>
      <c r="R237" s="1"/>
      <c r="S237"/>
      <c r="T237"/>
    </row>
    <row r="238" spans="13:20" x14ac:dyDescent="0.25">
      <c r="M238" s="1"/>
      <c r="N238" s="1"/>
      <c r="O238" s="1"/>
      <c r="R238" s="1"/>
      <c r="S238"/>
      <c r="T238"/>
    </row>
    <row r="239" spans="13:20" x14ac:dyDescent="0.25">
      <c r="M239" s="1"/>
      <c r="N239" s="1"/>
      <c r="O239" s="1"/>
      <c r="R239" s="1"/>
      <c r="S239"/>
      <c r="T239"/>
    </row>
    <row r="240" spans="13:20" x14ac:dyDescent="0.25">
      <c r="M240" s="1"/>
      <c r="N240" s="1"/>
      <c r="O240" s="1"/>
      <c r="R240" s="1"/>
      <c r="S240"/>
      <c r="T240"/>
    </row>
    <row r="241" spans="13:20" x14ac:dyDescent="0.25">
      <c r="M241" s="1"/>
      <c r="N241" s="1"/>
      <c r="O241" s="1"/>
      <c r="R241" s="1"/>
      <c r="S241"/>
      <c r="T241"/>
    </row>
    <row r="242" spans="13:20" x14ac:dyDescent="0.25">
      <c r="M242" s="1"/>
      <c r="N242" s="1"/>
      <c r="O242" s="1"/>
      <c r="R242" s="1"/>
      <c r="S242"/>
      <c r="T242"/>
    </row>
    <row r="243" spans="13:20" x14ac:dyDescent="0.25">
      <c r="M243" s="1"/>
      <c r="N243" s="1"/>
      <c r="O243" s="1"/>
      <c r="R243" s="1"/>
      <c r="S243"/>
      <c r="T243"/>
    </row>
    <row r="244" spans="13:20" x14ac:dyDescent="0.25">
      <c r="M244" s="1"/>
      <c r="N244" s="1"/>
      <c r="O244" s="1"/>
      <c r="R244" s="1"/>
      <c r="S244"/>
      <c r="T244"/>
    </row>
    <row r="245" spans="13:20" x14ac:dyDescent="0.25">
      <c r="M245" s="1"/>
      <c r="N245" s="1"/>
      <c r="O245" s="1"/>
      <c r="R245" s="1"/>
      <c r="S245"/>
      <c r="T245"/>
    </row>
    <row r="246" spans="13:20" x14ac:dyDescent="0.25">
      <c r="M246" s="1"/>
      <c r="N246" s="1"/>
      <c r="O246" s="1"/>
      <c r="R246" s="1"/>
      <c r="S246"/>
      <c r="T246"/>
    </row>
    <row r="247" spans="13:20" x14ac:dyDescent="0.25">
      <c r="M247" s="1"/>
      <c r="N247" s="1"/>
      <c r="O247" s="1"/>
      <c r="R247" s="1"/>
      <c r="S247"/>
      <c r="T247"/>
    </row>
    <row r="248" spans="13:20" x14ac:dyDescent="0.25">
      <c r="M248" s="1"/>
      <c r="N248" s="1"/>
      <c r="O248" s="1"/>
      <c r="R248" s="1"/>
      <c r="S248"/>
      <c r="T248"/>
    </row>
    <row r="249" spans="13:20" x14ac:dyDescent="0.25">
      <c r="M249" s="1"/>
      <c r="N249" s="1"/>
      <c r="O249" s="1"/>
      <c r="R249" s="1"/>
      <c r="S249"/>
      <c r="T249"/>
    </row>
    <row r="250" spans="13:20" x14ac:dyDescent="0.25">
      <c r="M250" s="1"/>
      <c r="N250" s="1"/>
      <c r="O250" s="1"/>
      <c r="R250" s="1"/>
      <c r="S250"/>
      <c r="T250"/>
    </row>
    <row r="251" spans="13:20" x14ac:dyDescent="0.25">
      <c r="M251" s="1"/>
      <c r="N251" s="1"/>
      <c r="O251" s="1"/>
      <c r="R251" s="1"/>
      <c r="S251"/>
      <c r="T251"/>
    </row>
    <row r="252" spans="13:20" x14ac:dyDescent="0.25">
      <c r="M252" s="1"/>
      <c r="N252" s="1"/>
      <c r="O252" s="1"/>
      <c r="R252" s="1"/>
      <c r="S252"/>
      <c r="T252"/>
    </row>
    <row r="253" spans="13:20" x14ac:dyDescent="0.25">
      <c r="M253" s="1"/>
      <c r="N253" s="1"/>
      <c r="O253" s="1"/>
      <c r="R253" s="1"/>
      <c r="S253"/>
      <c r="T253"/>
    </row>
    <row r="254" spans="13:20" x14ac:dyDescent="0.25">
      <c r="M254" s="1"/>
      <c r="N254" s="1"/>
      <c r="O254" s="1"/>
      <c r="R254" s="1"/>
      <c r="S254"/>
      <c r="T254"/>
    </row>
    <row r="255" spans="13:20" x14ac:dyDescent="0.25">
      <c r="M255" s="1"/>
      <c r="N255" s="1"/>
      <c r="O255" s="1"/>
      <c r="R255" s="1"/>
      <c r="S255"/>
      <c r="T255"/>
    </row>
    <row r="256" spans="13:20" x14ac:dyDescent="0.25">
      <c r="M256" s="1"/>
      <c r="N256" s="1"/>
      <c r="O256" s="1"/>
      <c r="R256" s="1"/>
      <c r="S256"/>
      <c r="T256"/>
    </row>
    <row r="257" spans="13:20" x14ac:dyDescent="0.25">
      <c r="M257" s="1"/>
      <c r="N257" s="1"/>
      <c r="O257" s="1"/>
      <c r="R257" s="1"/>
      <c r="S257"/>
      <c r="T257"/>
    </row>
    <row r="258" spans="13:20" x14ac:dyDescent="0.25">
      <c r="M258" s="1"/>
      <c r="N258" s="1"/>
      <c r="O258" s="1"/>
      <c r="R258" s="1"/>
      <c r="S258"/>
      <c r="T258"/>
    </row>
    <row r="259" spans="13:20" x14ac:dyDescent="0.25">
      <c r="M259" s="1"/>
      <c r="N259" s="1"/>
      <c r="O259" s="1"/>
      <c r="R259" s="1"/>
      <c r="S259"/>
      <c r="T259"/>
    </row>
    <row r="260" spans="13:20" x14ac:dyDescent="0.25">
      <c r="M260" s="1"/>
      <c r="N260" s="1"/>
      <c r="O260" s="1"/>
      <c r="R260" s="1"/>
      <c r="S260"/>
      <c r="T260"/>
    </row>
    <row r="261" spans="13:20" x14ac:dyDescent="0.25">
      <c r="M261" s="1"/>
      <c r="N261" s="1"/>
      <c r="O261" s="1"/>
      <c r="R261" s="1"/>
      <c r="S261"/>
      <c r="T261"/>
    </row>
    <row r="262" spans="13:20" x14ac:dyDescent="0.25">
      <c r="M262" s="1"/>
      <c r="N262" s="1"/>
      <c r="O262" s="1"/>
      <c r="R262" s="1"/>
      <c r="S262"/>
      <c r="T262"/>
    </row>
    <row r="263" spans="13:20" x14ac:dyDescent="0.25">
      <c r="M263" s="1"/>
      <c r="N263" s="1"/>
      <c r="O263" s="1"/>
      <c r="R263" s="1"/>
      <c r="S263"/>
      <c r="T263"/>
    </row>
    <row r="264" spans="13:20" x14ac:dyDescent="0.25">
      <c r="M264" s="1"/>
      <c r="N264" s="1"/>
      <c r="O264" s="1"/>
      <c r="R264" s="1"/>
      <c r="S264"/>
      <c r="T264"/>
    </row>
    <row r="265" spans="13:20" x14ac:dyDescent="0.25">
      <c r="M265" s="1"/>
      <c r="N265" s="1"/>
      <c r="O265" s="1"/>
      <c r="R265" s="1"/>
      <c r="S265"/>
      <c r="T265"/>
    </row>
    <row r="266" spans="13:20" x14ac:dyDescent="0.25">
      <c r="M266" s="1"/>
      <c r="N266" s="1"/>
      <c r="O266" s="1"/>
      <c r="R266" s="1"/>
      <c r="S266"/>
      <c r="T266"/>
    </row>
    <row r="267" spans="13:20" x14ac:dyDescent="0.25">
      <c r="M267" s="1"/>
      <c r="N267" s="1"/>
      <c r="O267" s="1"/>
      <c r="R267" s="1"/>
      <c r="S267"/>
      <c r="T267"/>
    </row>
    <row r="268" spans="13:20" x14ac:dyDescent="0.25">
      <c r="M268" s="1"/>
      <c r="N268" s="1"/>
      <c r="O268" s="1"/>
      <c r="R268" s="1"/>
      <c r="S268"/>
      <c r="T268"/>
    </row>
    <row r="269" spans="13:20" x14ac:dyDescent="0.25">
      <c r="M269" s="1"/>
      <c r="N269" s="1"/>
      <c r="O269" s="1"/>
      <c r="R269" s="1"/>
      <c r="S269"/>
      <c r="T269"/>
    </row>
    <row r="270" spans="13:20" x14ac:dyDescent="0.25">
      <c r="M270" s="1"/>
      <c r="N270" s="1"/>
      <c r="O270" s="1"/>
      <c r="R270" s="1"/>
      <c r="S270"/>
      <c r="T270"/>
    </row>
    <row r="271" spans="13:20" x14ac:dyDescent="0.25">
      <c r="M271" s="1"/>
      <c r="N271" s="1"/>
      <c r="O271" s="1"/>
      <c r="R271" s="1"/>
      <c r="S271"/>
      <c r="T271"/>
    </row>
    <row r="272" spans="13:20" x14ac:dyDescent="0.25">
      <c r="M272" s="1"/>
      <c r="N272" s="1"/>
      <c r="O272" s="1"/>
      <c r="R272" s="1"/>
      <c r="S272"/>
      <c r="T272"/>
    </row>
    <row r="273" spans="13:20" x14ac:dyDescent="0.25">
      <c r="M273" s="1"/>
      <c r="N273" s="1"/>
      <c r="O273" s="1"/>
      <c r="R273" s="1"/>
      <c r="S273"/>
      <c r="T273"/>
    </row>
    <row r="274" spans="13:20" x14ac:dyDescent="0.25">
      <c r="M274" s="1"/>
      <c r="N274" s="1"/>
      <c r="O274" s="1"/>
      <c r="R274" s="1"/>
      <c r="S274"/>
      <c r="T274"/>
    </row>
    <row r="275" spans="13:20" x14ac:dyDescent="0.25">
      <c r="M275" s="1"/>
      <c r="N275" s="1"/>
      <c r="O275" s="1"/>
      <c r="R275" s="1"/>
      <c r="S275"/>
      <c r="T275"/>
    </row>
    <row r="276" spans="13:20" x14ac:dyDescent="0.25">
      <c r="M276" s="1"/>
      <c r="N276" s="1"/>
      <c r="O276" s="1"/>
      <c r="R276" s="1"/>
      <c r="S276"/>
      <c r="T276"/>
    </row>
    <row r="277" spans="13:20" x14ac:dyDescent="0.25">
      <c r="M277" s="1"/>
      <c r="N277" s="1"/>
      <c r="O277" s="1"/>
      <c r="R277" s="1"/>
      <c r="S277"/>
      <c r="T277"/>
    </row>
    <row r="278" spans="13:20" x14ac:dyDescent="0.25">
      <c r="M278" s="1"/>
      <c r="N278" s="1"/>
      <c r="O278" s="1"/>
      <c r="R278" s="1"/>
      <c r="S278"/>
      <c r="T278"/>
    </row>
    <row r="279" spans="13:20" x14ac:dyDescent="0.25">
      <c r="M279" s="1"/>
      <c r="N279" s="1"/>
      <c r="O279" s="1"/>
      <c r="R279" s="1"/>
      <c r="S279"/>
      <c r="T279"/>
    </row>
    <row r="280" spans="13:20" x14ac:dyDescent="0.25">
      <c r="M280" s="1"/>
      <c r="N280" s="1"/>
      <c r="O280" s="1"/>
      <c r="R280" s="1"/>
      <c r="S280"/>
      <c r="T280"/>
    </row>
    <row r="281" spans="13:20" x14ac:dyDescent="0.25">
      <c r="M281" s="1"/>
      <c r="N281" s="1"/>
      <c r="O281" s="1"/>
      <c r="R281" s="1"/>
      <c r="S281"/>
      <c r="T281"/>
    </row>
    <row r="282" spans="13:20" x14ac:dyDescent="0.25">
      <c r="M282" s="1"/>
      <c r="N282" s="1"/>
      <c r="O282" s="1"/>
      <c r="R282" s="1"/>
      <c r="S282"/>
      <c r="T282"/>
    </row>
    <row r="283" spans="13:20" x14ac:dyDescent="0.25">
      <c r="M283" s="1"/>
      <c r="N283" s="1"/>
      <c r="O283" s="1"/>
      <c r="R283" s="1"/>
      <c r="S283"/>
      <c r="T283"/>
    </row>
    <row r="284" spans="13:20" x14ac:dyDescent="0.25">
      <c r="M284" s="1"/>
      <c r="N284" s="1"/>
      <c r="O284" s="1"/>
      <c r="R284" s="1"/>
      <c r="S284"/>
      <c r="T284"/>
    </row>
    <row r="285" spans="13:20" x14ac:dyDescent="0.25">
      <c r="M285" s="1"/>
      <c r="N285" s="1"/>
      <c r="O285" s="1"/>
      <c r="R285" s="1"/>
      <c r="S285"/>
      <c r="T285"/>
    </row>
    <row r="286" spans="13:20" x14ac:dyDescent="0.25">
      <c r="M286" s="1"/>
      <c r="N286" s="1"/>
      <c r="O286" s="1"/>
      <c r="R286" s="1"/>
      <c r="S286"/>
      <c r="T286"/>
    </row>
    <row r="287" spans="13:20" x14ac:dyDescent="0.25">
      <c r="M287" s="1"/>
      <c r="N287" s="1"/>
      <c r="O287" s="1"/>
      <c r="R287" s="1"/>
      <c r="S287"/>
      <c r="T287"/>
    </row>
    <row r="288" spans="13:20" x14ac:dyDescent="0.25">
      <c r="M288" s="1"/>
      <c r="N288" s="1"/>
      <c r="O288" s="1"/>
      <c r="R288" s="1"/>
      <c r="S288"/>
      <c r="T288"/>
    </row>
    <row r="289" spans="13:20" x14ac:dyDescent="0.25">
      <c r="M289" s="1"/>
      <c r="N289" s="1"/>
      <c r="O289" s="1"/>
      <c r="R289" s="1"/>
      <c r="S289"/>
      <c r="T289"/>
    </row>
    <row r="290" spans="13:20" x14ac:dyDescent="0.25">
      <c r="M290" s="1"/>
      <c r="N290" s="1"/>
      <c r="O290" s="1"/>
      <c r="R290" s="1"/>
      <c r="S290"/>
      <c r="T290"/>
    </row>
    <row r="291" spans="13:20" x14ac:dyDescent="0.25">
      <c r="M291" s="1"/>
      <c r="N291" s="1"/>
      <c r="O291" s="1"/>
      <c r="R291" s="1"/>
      <c r="S291"/>
      <c r="T291"/>
    </row>
    <row r="292" spans="13:20" x14ac:dyDescent="0.25">
      <c r="M292" s="1"/>
      <c r="N292" s="1"/>
      <c r="O292" s="1"/>
      <c r="R292" s="1"/>
      <c r="S292"/>
      <c r="T292"/>
    </row>
    <row r="293" spans="13:20" x14ac:dyDescent="0.25">
      <c r="M293" s="1"/>
      <c r="N293" s="1"/>
      <c r="O293" s="1"/>
      <c r="R293" s="1"/>
      <c r="S293"/>
      <c r="T293"/>
    </row>
    <row r="294" spans="13:20" x14ac:dyDescent="0.25">
      <c r="M294" s="1"/>
      <c r="N294" s="1"/>
      <c r="O294" s="1"/>
      <c r="R294" s="1"/>
      <c r="S294"/>
      <c r="T294"/>
    </row>
    <row r="295" spans="13:20" x14ac:dyDescent="0.25">
      <c r="M295" s="1"/>
      <c r="N295" s="1"/>
      <c r="O295" s="1"/>
      <c r="R295" s="1"/>
      <c r="S295"/>
      <c r="T295"/>
    </row>
    <row r="296" spans="13:20" x14ac:dyDescent="0.25">
      <c r="M296" s="1"/>
      <c r="N296" s="1"/>
      <c r="O296" s="1"/>
      <c r="R296" s="1"/>
      <c r="S296"/>
      <c r="T296"/>
    </row>
    <row r="297" spans="13:20" x14ac:dyDescent="0.25">
      <c r="M297" s="1"/>
      <c r="N297" s="1"/>
      <c r="O297" s="1"/>
      <c r="R297" s="1"/>
      <c r="S297"/>
      <c r="T297"/>
    </row>
    <row r="298" spans="13:20" x14ac:dyDescent="0.25">
      <c r="M298" s="1"/>
      <c r="N298" s="1"/>
      <c r="O298" s="1"/>
      <c r="R298" s="1"/>
      <c r="S298"/>
      <c r="T298"/>
    </row>
    <row r="299" spans="13:20" x14ac:dyDescent="0.25">
      <c r="M299" s="1"/>
      <c r="N299" s="1"/>
      <c r="O299" s="1"/>
      <c r="R299" s="1"/>
      <c r="S299"/>
      <c r="T299"/>
    </row>
    <row r="300" spans="13:20" x14ac:dyDescent="0.25">
      <c r="M300" s="1"/>
      <c r="N300" s="1"/>
      <c r="O300" s="1"/>
      <c r="R300" s="1"/>
      <c r="S300"/>
      <c r="T300"/>
    </row>
    <row r="301" spans="13:20" x14ac:dyDescent="0.25">
      <c r="M301" s="1"/>
      <c r="N301" s="1"/>
      <c r="O301" s="1"/>
      <c r="R301" s="1"/>
      <c r="S301"/>
      <c r="T301"/>
    </row>
    <row r="302" spans="13:20" x14ac:dyDescent="0.25">
      <c r="M302" s="1"/>
      <c r="N302" s="1"/>
      <c r="O302" s="1"/>
      <c r="R302" s="1"/>
      <c r="S302"/>
      <c r="T302"/>
    </row>
    <row r="303" spans="13:20" x14ac:dyDescent="0.25">
      <c r="M303" s="1"/>
      <c r="N303" s="1"/>
      <c r="O303" s="1"/>
      <c r="R303" s="1"/>
      <c r="S303"/>
      <c r="T303"/>
    </row>
    <row r="304" spans="13:20" x14ac:dyDescent="0.25">
      <c r="M304" s="1"/>
      <c r="N304" s="1"/>
      <c r="O304" s="1"/>
      <c r="R304" s="1"/>
      <c r="S304"/>
      <c r="T304"/>
    </row>
    <row r="305" spans="13:20" x14ac:dyDescent="0.25">
      <c r="M305" s="1"/>
      <c r="N305" s="1"/>
      <c r="O305" s="1"/>
      <c r="R305" s="1"/>
      <c r="S305"/>
      <c r="T305"/>
    </row>
    <row r="306" spans="13:20" x14ac:dyDescent="0.25">
      <c r="M306" s="1"/>
      <c r="N306" s="1"/>
      <c r="O306" s="1"/>
      <c r="R306" s="1"/>
      <c r="S306"/>
      <c r="T306"/>
    </row>
    <row r="307" spans="13:20" x14ac:dyDescent="0.25">
      <c r="M307" s="1"/>
      <c r="N307" s="1"/>
      <c r="O307" s="1"/>
      <c r="R307" s="1"/>
      <c r="S307"/>
      <c r="T307"/>
    </row>
    <row r="308" spans="13:20" x14ac:dyDescent="0.25">
      <c r="M308" s="1"/>
      <c r="N308" s="1"/>
      <c r="O308" s="1"/>
      <c r="R308" s="1"/>
      <c r="S308"/>
      <c r="T308"/>
    </row>
    <row r="309" spans="13:20" x14ac:dyDescent="0.25">
      <c r="M309" s="1"/>
      <c r="N309" s="1"/>
      <c r="O309" s="1"/>
      <c r="R309" s="1"/>
      <c r="S309"/>
      <c r="T309"/>
    </row>
    <row r="310" spans="13:20" x14ac:dyDescent="0.25">
      <c r="M310" s="1"/>
      <c r="N310" s="1"/>
      <c r="O310" s="1"/>
      <c r="R310" s="1"/>
      <c r="S310"/>
      <c r="T310"/>
    </row>
    <row r="311" spans="13:20" x14ac:dyDescent="0.25">
      <c r="M311" s="1"/>
      <c r="N311" s="1"/>
      <c r="O311" s="1"/>
      <c r="R311" s="1"/>
      <c r="S311"/>
      <c r="T311"/>
    </row>
    <row r="312" spans="13:20" x14ac:dyDescent="0.25">
      <c r="M312" s="1"/>
      <c r="N312" s="1"/>
      <c r="O312" s="1"/>
      <c r="R312" s="1"/>
      <c r="S312"/>
      <c r="T312"/>
    </row>
    <row r="313" spans="13:20" x14ac:dyDescent="0.25">
      <c r="M313" s="1"/>
      <c r="N313" s="1"/>
      <c r="O313" s="1"/>
      <c r="R313" s="1"/>
      <c r="S313"/>
      <c r="T313"/>
    </row>
    <row r="314" spans="13:20" x14ac:dyDescent="0.25">
      <c r="M314" s="1"/>
      <c r="N314" s="1"/>
      <c r="O314" s="1"/>
      <c r="R314" s="1"/>
      <c r="S314"/>
      <c r="T314"/>
    </row>
    <row r="315" spans="13:20" x14ac:dyDescent="0.25">
      <c r="M315" s="1"/>
      <c r="N315" s="1"/>
      <c r="O315" s="1"/>
      <c r="R315" s="1"/>
      <c r="S315"/>
      <c r="T315"/>
    </row>
    <row r="316" spans="13:20" x14ac:dyDescent="0.25">
      <c r="M316" s="1"/>
      <c r="N316" s="1"/>
      <c r="O316" s="1"/>
      <c r="R316" s="1"/>
      <c r="S316"/>
      <c r="T316"/>
    </row>
    <row r="317" spans="13:20" x14ac:dyDescent="0.25">
      <c r="M317" s="1"/>
      <c r="N317" s="1"/>
      <c r="O317" s="1"/>
      <c r="R317" s="1"/>
      <c r="S317"/>
      <c r="T317"/>
    </row>
    <row r="318" spans="13:20" x14ac:dyDescent="0.25">
      <c r="M318" s="1"/>
      <c r="N318" s="1"/>
      <c r="O318" s="1"/>
      <c r="R318" s="1"/>
      <c r="S318"/>
      <c r="T318"/>
    </row>
    <row r="319" spans="13:20" x14ac:dyDescent="0.25">
      <c r="M319" s="1"/>
      <c r="N319" s="1"/>
      <c r="O319" s="1"/>
      <c r="R319" s="1"/>
      <c r="S319"/>
      <c r="T319"/>
    </row>
    <row r="320" spans="13:20" x14ac:dyDescent="0.25">
      <c r="M320" s="1"/>
      <c r="N320" s="1"/>
      <c r="O320" s="1"/>
      <c r="R320" s="1"/>
      <c r="S320"/>
      <c r="T320"/>
    </row>
    <row r="321" spans="13:20" x14ac:dyDescent="0.25">
      <c r="M321" s="1"/>
      <c r="N321" s="1"/>
      <c r="O321" s="1"/>
      <c r="R321" s="1"/>
      <c r="S321"/>
      <c r="T321"/>
    </row>
    <row r="322" spans="13:20" x14ac:dyDescent="0.25">
      <c r="M322" s="1"/>
      <c r="N322" s="1"/>
      <c r="O322" s="1"/>
      <c r="R322" s="1"/>
      <c r="S322"/>
      <c r="T322"/>
    </row>
    <row r="323" spans="13:20" x14ac:dyDescent="0.25">
      <c r="M323" s="1"/>
      <c r="N323" s="1"/>
      <c r="O323" s="1"/>
      <c r="R323" s="1"/>
      <c r="S323"/>
      <c r="T323"/>
    </row>
    <row r="324" spans="13:20" x14ac:dyDescent="0.25">
      <c r="M324" s="1"/>
      <c r="N324" s="1"/>
      <c r="O324" s="1"/>
      <c r="R324" s="1"/>
      <c r="S324"/>
      <c r="T324"/>
    </row>
    <row r="325" spans="13:20" x14ac:dyDescent="0.25">
      <c r="M325" s="1"/>
      <c r="N325" s="1"/>
      <c r="O325" s="1"/>
      <c r="R325" s="1"/>
      <c r="S325"/>
      <c r="T325"/>
    </row>
    <row r="326" spans="13:20" x14ac:dyDescent="0.25">
      <c r="M326" s="1"/>
      <c r="N326" s="1"/>
      <c r="O326" s="1"/>
      <c r="R326" s="1"/>
      <c r="S326"/>
      <c r="T326"/>
    </row>
    <row r="327" spans="13:20" x14ac:dyDescent="0.25">
      <c r="M327" s="1"/>
      <c r="N327" s="1"/>
      <c r="O327" s="1"/>
      <c r="R327" s="1"/>
      <c r="S327"/>
      <c r="T327"/>
    </row>
    <row r="328" spans="13:20" x14ac:dyDescent="0.25">
      <c r="M328" s="1"/>
      <c r="N328" s="1"/>
      <c r="O328" s="1"/>
      <c r="R328" s="1"/>
      <c r="S328"/>
      <c r="T328"/>
    </row>
    <row r="329" spans="13:20" x14ac:dyDescent="0.25">
      <c r="M329" s="1"/>
      <c r="N329" s="1"/>
      <c r="O329" s="1"/>
      <c r="R329" s="1"/>
      <c r="S329"/>
      <c r="T329"/>
    </row>
    <row r="330" spans="13:20" x14ac:dyDescent="0.25">
      <c r="M330" s="1"/>
      <c r="N330" s="1"/>
      <c r="O330" s="1"/>
      <c r="R330" s="1"/>
      <c r="S330"/>
      <c r="T330"/>
    </row>
    <row r="331" spans="13:20" x14ac:dyDescent="0.25">
      <c r="M331" s="1"/>
      <c r="N331" s="1"/>
      <c r="O331" s="1"/>
      <c r="R331" s="1"/>
      <c r="S331"/>
      <c r="T331"/>
    </row>
    <row r="332" spans="13:20" x14ac:dyDescent="0.25">
      <c r="M332" s="1"/>
      <c r="N332" s="1"/>
      <c r="O332" s="1"/>
      <c r="R332" s="1"/>
      <c r="S332"/>
      <c r="T332"/>
    </row>
    <row r="333" spans="13:20" x14ac:dyDescent="0.25">
      <c r="M333" s="1"/>
      <c r="N333" s="1"/>
      <c r="O333" s="1"/>
      <c r="R333" s="1"/>
      <c r="S333"/>
      <c r="T333"/>
    </row>
    <row r="334" spans="13:20" x14ac:dyDescent="0.25">
      <c r="M334" s="1"/>
      <c r="N334" s="1"/>
      <c r="O334" s="1"/>
      <c r="R334" s="1"/>
      <c r="S334"/>
      <c r="T334"/>
    </row>
    <row r="335" spans="13:20" x14ac:dyDescent="0.25">
      <c r="M335" s="1"/>
      <c r="N335" s="1"/>
      <c r="O335" s="1"/>
      <c r="R335" s="1"/>
      <c r="S335"/>
      <c r="T335"/>
    </row>
    <row r="336" spans="13:20" x14ac:dyDescent="0.25">
      <c r="M336" s="1"/>
      <c r="N336" s="1"/>
      <c r="O336" s="1"/>
      <c r="R336" s="1"/>
      <c r="S336"/>
      <c r="T336"/>
    </row>
    <row r="337" spans="13:20" x14ac:dyDescent="0.25">
      <c r="M337" s="1"/>
      <c r="N337" s="1"/>
      <c r="O337" s="1"/>
      <c r="R337" s="1"/>
      <c r="S337"/>
      <c r="T337"/>
    </row>
    <row r="338" spans="13:20" x14ac:dyDescent="0.25">
      <c r="M338" s="1"/>
      <c r="N338" s="1"/>
      <c r="O338" s="1"/>
      <c r="R338" s="1"/>
      <c r="S338"/>
      <c r="T338"/>
    </row>
    <row r="339" spans="13:20" x14ac:dyDescent="0.25">
      <c r="M339" s="1"/>
      <c r="N339" s="1"/>
      <c r="O339" s="1"/>
      <c r="R339" s="1"/>
      <c r="S339"/>
      <c r="T339"/>
    </row>
    <row r="340" spans="13:20" x14ac:dyDescent="0.25">
      <c r="M340" s="1"/>
      <c r="N340" s="1"/>
      <c r="O340" s="1"/>
      <c r="R340" s="1"/>
      <c r="S340"/>
      <c r="T340"/>
    </row>
    <row r="341" spans="13:20" x14ac:dyDescent="0.25">
      <c r="M341" s="1"/>
      <c r="N341" s="1"/>
      <c r="O341" s="1"/>
      <c r="R341" s="1"/>
      <c r="S341"/>
      <c r="T341"/>
    </row>
    <row r="342" spans="13:20" x14ac:dyDescent="0.25">
      <c r="M342" s="1"/>
      <c r="N342" s="1"/>
      <c r="O342" s="1"/>
      <c r="R342" s="1"/>
      <c r="S342"/>
      <c r="T342"/>
    </row>
    <row r="343" spans="13:20" x14ac:dyDescent="0.25">
      <c r="M343" s="1"/>
      <c r="N343" s="1"/>
      <c r="O343" s="1"/>
      <c r="R343" s="1"/>
      <c r="S343"/>
      <c r="T343"/>
    </row>
    <row r="344" spans="13:20" x14ac:dyDescent="0.25">
      <c r="M344" s="1"/>
      <c r="N344" s="1"/>
      <c r="O344" s="1"/>
      <c r="R344" s="1"/>
      <c r="S344"/>
      <c r="T344"/>
    </row>
    <row r="345" spans="13:20" x14ac:dyDescent="0.25">
      <c r="M345" s="1"/>
      <c r="N345" s="1"/>
      <c r="O345" s="1"/>
      <c r="R345" s="1"/>
      <c r="S345"/>
      <c r="T345"/>
    </row>
    <row r="346" spans="13:20" x14ac:dyDescent="0.25">
      <c r="M346" s="1"/>
      <c r="N346" s="1"/>
      <c r="O346" s="1"/>
      <c r="R346" s="1"/>
      <c r="S346"/>
      <c r="T346"/>
    </row>
    <row r="347" spans="13:20" x14ac:dyDescent="0.25">
      <c r="M347" s="1"/>
      <c r="N347" s="1"/>
      <c r="O347" s="1"/>
      <c r="R347" s="1"/>
      <c r="S347"/>
      <c r="T347"/>
    </row>
    <row r="348" spans="13:20" x14ac:dyDescent="0.25">
      <c r="M348" s="1"/>
      <c r="N348" s="1"/>
      <c r="O348" s="1"/>
      <c r="R348" s="1"/>
      <c r="S348"/>
      <c r="T348"/>
    </row>
    <row r="349" spans="13:20" x14ac:dyDescent="0.25">
      <c r="M349" s="1"/>
      <c r="N349" s="1"/>
      <c r="O349" s="1"/>
      <c r="R349" s="1"/>
      <c r="S349"/>
      <c r="T349"/>
    </row>
    <row r="350" spans="13:20" x14ac:dyDescent="0.25">
      <c r="M350" s="1"/>
      <c r="N350" s="1"/>
      <c r="O350" s="1"/>
      <c r="R350" s="1"/>
      <c r="S350"/>
      <c r="T350"/>
    </row>
    <row r="351" spans="13:20" x14ac:dyDescent="0.25">
      <c r="M351" s="1"/>
      <c r="N351" s="1"/>
      <c r="O351" s="1"/>
      <c r="R351" s="1"/>
      <c r="S351"/>
      <c r="T351"/>
    </row>
    <row r="352" spans="13:20" x14ac:dyDescent="0.25">
      <c r="M352" s="1"/>
      <c r="N352" s="1"/>
      <c r="O352" s="1"/>
      <c r="R352" s="1"/>
      <c r="S352"/>
      <c r="T352"/>
    </row>
    <row r="353" spans="13:20" x14ac:dyDescent="0.25">
      <c r="M353" s="1"/>
      <c r="N353" s="1"/>
      <c r="O353" s="1"/>
      <c r="R353" s="1"/>
      <c r="S353"/>
      <c r="T353"/>
    </row>
    <row r="354" spans="13:20" x14ac:dyDescent="0.25">
      <c r="M354" s="1"/>
      <c r="N354" s="1"/>
      <c r="O354" s="1"/>
      <c r="R354" s="1"/>
      <c r="S354"/>
      <c r="T354"/>
    </row>
    <row r="355" spans="13:20" x14ac:dyDescent="0.25">
      <c r="M355" s="1"/>
      <c r="N355" s="1"/>
      <c r="O355" s="1"/>
      <c r="R355" s="1"/>
      <c r="S355"/>
      <c r="T355"/>
    </row>
    <row r="356" spans="13:20" x14ac:dyDescent="0.25">
      <c r="M356" s="1"/>
      <c r="N356" s="1"/>
      <c r="O356" s="1"/>
      <c r="R356" s="1"/>
      <c r="S356"/>
      <c r="T356"/>
    </row>
    <row r="357" spans="13:20" x14ac:dyDescent="0.25">
      <c r="M357" s="1"/>
      <c r="N357" s="1"/>
      <c r="O357" s="1"/>
      <c r="R357" s="1"/>
      <c r="S357"/>
      <c r="T357"/>
    </row>
    <row r="358" spans="13:20" x14ac:dyDescent="0.25">
      <c r="M358" s="1"/>
      <c r="N358" s="1"/>
      <c r="O358" s="1"/>
      <c r="R358" s="1"/>
      <c r="S358"/>
      <c r="T358"/>
    </row>
    <row r="359" spans="13:20" x14ac:dyDescent="0.25">
      <c r="M359" s="1"/>
      <c r="N359" s="1"/>
      <c r="O359" s="1"/>
      <c r="R359" s="1"/>
      <c r="S359"/>
      <c r="T359"/>
    </row>
    <row r="360" spans="13:20" x14ac:dyDescent="0.25">
      <c r="M360" s="1"/>
      <c r="N360" s="1"/>
      <c r="O360" s="1"/>
      <c r="R360" s="1"/>
      <c r="S360"/>
      <c r="T360"/>
    </row>
    <row r="361" spans="13:20" x14ac:dyDescent="0.25">
      <c r="M361" s="1"/>
      <c r="N361" s="1"/>
      <c r="O361" s="1"/>
      <c r="R361" s="1"/>
      <c r="S361"/>
      <c r="T361"/>
    </row>
    <row r="362" spans="13:20" x14ac:dyDescent="0.25">
      <c r="M362" s="1"/>
      <c r="N362" s="1"/>
      <c r="O362" s="1"/>
      <c r="R362" s="1"/>
      <c r="S362"/>
      <c r="T362"/>
    </row>
    <row r="363" spans="13:20" x14ac:dyDescent="0.25">
      <c r="M363" s="1"/>
      <c r="N363" s="1"/>
      <c r="O363" s="1"/>
      <c r="R363" s="1"/>
      <c r="S363"/>
      <c r="T363"/>
    </row>
    <row r="364" spans="13:20" x14ac:dyDescent="0.25">
      <c r="M364" s="1"/>
      <c r="N364" s="1"/>
      <c r="O364" s="1"/>
      <c r="R364" s="1"/>
      <c r="S364"/>
      <c r="T364"/>
    </row>
    <row r="365" spans="13:20" x14ac:dyDescent="0.25">
      <c r="M365" s="1"/>
      <c r="N365" s="1"/>
      <c r="O365" s="1"/>
      <c r="R365" s="1"/>
      <c r="S365"/>
      <c r="T365"/>
    </row>
    <row r="366" spans="13:20" x14ac:dyDescent="0.25">
      <c r="M366" s="1"/>
      <c r="N366" s="1"/>
      <c r="O366" s="1"/>
      <c r="R366" s="1"/>
      <c r="S366"/>
      <c r="T366"/>
    </row>
    <row r="367" spans="13:20" x14ac:dyDescent="0.25">
      <c r="M367" s="1"/>
      <c r="N367" s="1"/>
      <c r="O367" s="1"/>
      <c r="R367" s="1"/>
      <c r="S367"/>
      <c r="T367"/>
    </row>
    <row r="368" spans="13:20" x14ac:dyDescent="0.25">
      <c r="M368" s="1"/>
      <c r="N368" s="1"/>
      <c r="O368" s="1"/>
      <c r="R368" s="1"/>
      <c r="S368"/>
      <c r="T368"/>
    </row>
    <row r="369" spans="13:20" x14ac:dyDescent="0.25">
      <c r="M369" s="1"/>
      <c r="N369" s="1"/>
      <c r="O369" s="1"/>
      <c r="R369" s="1"/>
      <c r="S369"/>
      <c r="T369"/>
    </row>
    <row r="370" spans="13:20" x14ac:dyDescent="0.25">
      <c r="M370" s="1"/>
      <c r="N370" s="1"/>
      <c r="O370" s="1"/>
      <c r="R370" s="1"/>
      <c r="S370"/>
      <c r="T370"/>
    </row>
    <row r="371" spans="13:20" x14ac:dyDescent="0.25">
      <c r="M371" s="1"/>
      <c r="N371" s="1"/>
      <c r="O371" s="1"/>
      <c r="R371" s="1"/>
      <c r="S371"/>
      <c r="T371"/>
    </row>
    <row r="372" spans="13:20" x14ac:dyDescent="0.25">
      <c r="M372" s="1"/>
      <c r="N372" s="1"/>
      <c r="O372" s="1"/>
      <c r="R372" s="1"/>
      <c r="S372"/>
      <c r="T372"/>
    </row>
    <row r="373" spans="13:20" x14ac:dyDescent="0.25">
      <c r="M373" s="1"/>
      <c r="N373" s="1"/>
      <c r="O373" s="1"/>
      <c r="R373" s="1"/>
      <c r="S373"/>
      <c r="T373"/>
    </row>
    <row r="374" spans="13:20" x14ac:dyDescent="0.25">
      <c r="M374" s="1"/>
      <c r="N374" s="1"/>
      <c r="O374" s="1"/>
      <c r="R374" s="1"/>
      <c r="S374"/>
      <c r="T374"/>
    </row>
    <row r="375" spans="13:20" x14ac:dyDescent="0.25">
      <c r="M375" s="1"/>
      <c r="N375" s="1"/>
      <c r="O375" s="1"/>
      <c r="R375" s="1"/>
      <c r="S375"/>
      <c r="T375"/>
    </row>
    <row r="376" spans="13:20" x14ac:dyDescent="0.25">
      <c r="M376" s="1"/>
      <c r="N376" s="1"/>
      <c r="O376" s="1"/>
      <c r="R376" s="1"/>
      <c r="S376"/>
      <c r="T376"/>
    </row>
    <row r="377" spans="13:20" x14ac:dyDescent="0.25">
      <c r="M377" s="1"/>
      <c r="N377" s="1"/>
      <c r="O377" s="1"/>
      <c r="R377" s="1"/>
      <c r="S377"/>
      <c r="T377"/>
    </row>
    <row r="378" spans="13:20" x14ac:dyDescent="0.25">
      <c r="M378" s="1"/>
      <c r="N378" s="1"/>
      <c r="O378" s="1"/>
      <c r="R378" s="1"/>
      <c r="S378"/>
      <c r="T378"/>
    </row>
    <row r="379" spans="13:20" x14ac:dyDescent="0.25">
      <c r="M379" s="1"/>
      <c r="N379" s="1"/>
      <c r="O379" s="1"/>
      <c r="R379" s="1"/>
      <c r="S379"/>
      <c r="T379"/>
    </row>
    <row r="380" spans="13:20" x14ac:dyDescent="0.25">
      <c r="M380" s="1"/>
      <c r="N380" s="1"/>
      <c r="O380" s="1"/>
      <c r="R380" s="1"/>
      <c r="S380"/>
      <c r="T380"/>
    </row>
    <row r="381" spans="13:20" x14ac:dyDescent="0.25">
      <c r="M381" s="1"/>
      <c r="N381" s="1"/>
      <c r="O381" s="1"/>
      <c r="R381" s="1"/>
      <c r="S381"/>
      <c r="T381"/>
    </row>
    <row r="382" spans="13:20" x14ac:dyDescent="0.25">
      <c r="M382" s="1"/>
      <c r="N382" s="1"/>
      <c r="O382" s="1"/>
      <c r="R382" s="1"/>
      <c r="S382"/>
      <c r="T382"/>
    </row>
    <row r="383" spans="13:20" x14ac:dyDescent="0.25">
      <c r="M383" s="1"/>
      <c r="N383" s="1"/>
      <c r="O383" s="1"/>
      <c r="R383" s="1"/>
      <c r="S383"/>
      <c r="T383"/>
    </row>
    <row r="384" spans="13:20" x14ac:dyDescent="0.25">
      <c r="M384" s="1"/>
      <c r="N384" s="1"/>
      <c r="O384" s="1"/>
      <c r="R384" s="1"/>
      <c r="S384"/>
      <c r="T384"/>
    </row>
    <row r="385" spans="13:20" x14ac:dyDescent="0.25">
      <c r="M385" s="1"/>
      <c r="N385" s="1"/>
      <c r="O385" s="1"/>
      <c r="R385" s="1"/>
      <c r="S385"/>
      <c r="T385"/>
    </row>
    <row r="386" spans="13:20" x14ac:dyDescent="0.25">
      <c r="M386" s="1"/>
      <c r="N386" s="1"/>
      <c r="O386" s="1"/>
      <c r="R386" s="1"/>
      <c r="S386"/>
      <c r="T386"/>
    </row>
    <row r="387" spans="13:20" x14ac:dyDescent="0.25">
      <c r="M387" s="1"/>
      <c r="N387" s="1"/>
      <c r="O387" s="1"/>
      <c r="R387" s="1"/>
      <c r="S387"/>
      <c r="T387"/>
    </row>
    <row r="388" spans="13:20" x14ac:dyDescent="0.25">
      <c r="M388" s="1"/>
      <c r="N388" s="1"/>
      <c r="O388" s="1"/>
      <c r="R388" s="1"/>
      <c r="S388"/>
      <c r="T388"/>
    </row>
    <row r="389" spans="13:20" x14ac:dyDescent="0.25">
      <c r="M389" s="1"/>
      <c r="N389" s="1"/>
      <c r="O389" s="1"/>
      <c r="R389" s="1"/>
      <c r="S389"/>
      <c r="T389"/>
    </row>
    <row r="390" spans="13:20" x14ac:dyDescent="0.25">
      <c r="M390" s="1"/>
      <c r="N390" s="1"/>
      <c r="O390" s="1"/>
      <c r="R390" s="1"/>
      <c r="S390"/>
      <c r="T390"/>
    </row>
    <row r="391" spans="13:20" x14ac:dyDescent="0.25">
      <c r="M391" s="1"/>
      <c r="N391" s="1"/>
      <c r="O391" s="1"/>
      <c r="R391" s="1"/>
      <c r="S391"/>
      <c r="T391"/>
    </row>
    <row r="392" spans="13:20" x14ac:dyDescent="0.25">
      <c r="M392" s="1"/>
      <c r="N392" s="1"/>
      <c r="O392" s="1"/>
      <c r="R392" s="1"/>
      <c r="S392"/>
      <c r="T392"/>
    </row>
    <row r="393" spans="13:20" x14ac:dyDescent="0.25">
      <c r="M393" s="1"/>
      <c r="N393" s="1"/>
      <c r="O393" s="1"/>
      <c r="R393" s="1"/>
      <c r="S393"/>
      <c r="T393"/>
    </row>
    <row r="394" spans="13:20" x14ac:dyDescent="0.25">
      <c r="M394" s="1"/>
      <c r="N394" s="1"/>
      <c r="O394" s="1"/>
      <c r="R394" s="1"/>
      <c r="S394"/>
      <c r="T394"/>
    </row>
    <row r="395" spans="13:20" x14ac:dyDescent="0.25">
      <c r="M395" s="1"/>
      <c r="N395" s="1"/>
      <c r="O395" s="1"/>
      <c r="R395" s="1"/>
      <c r="S395"/>
      <c r="T395"/>
    </row>
    <row r="396" spans="13:20" x14ac:dyDescent="0.25">
      <c r="M396" s="1"/>
      <c r="N396" s="1"/>
      <c r="O396" s="1"/>
      <c r="R396" s="1"/>
      <c r="S396"/>
      <c r="T396"/>
    </row>
    <row r="397" spans="13:20" x14ac:dyDescent="0.25">
      <c r="M397" s="1"/>
      <c r="N397" s="1"/>
      <c r="O397" s="1"/>
      <c r="R397" s="1"/>
      <c r="S397"/>
      <c r="T397"/>
    </row>
    <row r="398" spans="13:20" x14ac:dyDescent="0.25">
      <c r="M398" s="1"/>
      <c r="N398" s="1"/>
      <c r="O398" s="1"/>
      <c r="R398" s="1"/>
      <c r="S398"/>
      <c r="T398"/>
    </row>
    <row r="399" spans="13:20" x14ac:dyDescent="0.25">
      <c r="M399" s="1"/>
      <c r="N399" s="1"/>
      <c r="O399" s="1"/>
      <c r="R399" s="1"/>
      <c r="S399"/>
      <c r="T399"/>
    </row>
    <row r="400" spans="13:20" x14ac:dyDescent="0.25">
      <c r="M400" s="1"/>
      <c r="N400" s="1"/>
      <c r="O400" s="1"/>
      <c r="R400" s="1"/>
      <c r="S400"/>
      <c r="T400"/>
    </row>
    <row r="401" spans="13:20" x14ac:dyDescent="0.25">
      <c r="M401" s="1"/>
      <c r="N401" s="1"/>
      <c r="O401" s="1"/>
      <c r="R401" s="1"/>
      <c r="S401"/>
      <c r="T401"/>
    </row>
    <row r="402" spans="13:20" x14ac:dyDescent="0.25">
      <c r="M402" s="1"/>
      <c r="N402" s="1"/>
      <c r="O402" s="1"/>
      <c r="R402" s="1"/>
      <c r="S402"/>
      <c r="T402"/>
    </row>
    <row r="403" spans="13:20" x14ac:dyDescent="0.25">
      <c r="M403" s="1"/>
      <c r="N403" s="1"/>
      <c r="O403" s="1"/>
      <c r="R403" s="1"/>
      <c r="S403"/>
      <c r="T403"/>
    </row>
    <row r="404" spans="13:20" x14ac:dyDescent="0.25">
      <c r="M404" s="1"/>
      <c r="N404" s="1"/>
      <c r="O404" s="1"/>
      <c r="R404" s="1"/>
      <c r="S404"/>
      <c r="T404"/>
    </row>
    <row r="405" spans="13:20" x14ac:dyDescent="0.25">
      <c r="M405" s="1"/>
      <c r="N405" s="1"/>
      <c r="O405" s="1"/>
      <c r="R405" s="1"/>
      <c r="S405"/>
      <c r="T405"/>
    </row>
    <row r="406" spans="13:20" x14ac:dyDescent="0.25">
      <c r="M406" s="1"/>
      <c r="N406" s="1"/>
      <c r="O406" s="1"/>
      <c r="R406" s="1"/>
      <c r="S406"/>
      <c r="T406"/>
    </row>
    <row r="407" spans="13:20" x14ac:dyDescent="0.25">
      <c r="M407" s="1"/>
      <c r="N407" s="1"/>
      <c r="O407" s="1"/>
      <c r="R407" s="1"/>
      <c r="S407"/>
      <c r="T407"/>
    </row>
    <row r="408" spans="13:20" x14ac:dyDescent="0.25">
      <c r="M408" s="1"/>
      <c r="N408" s="1"/>
      <c r="O408" s="1"/>
      <c r="R408" s="1"/>
      <c r="S408"/>
      <c r="T408"/>
    </row>
    <row r="409" spans="13:20" x14ac:dyDescent="0.25">
      <c r="M409" s="1"/>
      <c r="N409" s="1"/>
      <c r="O409" s="1"/>
      <c r="R409" s="1"/>
      <c r="S409"/>
      <c r="T409"/>
    </row>
    <row r="410" spans="13:20" x14ac:dyDescent="0.25">
      <c r="M410" s="1"/>
      <c r="N410" s="1"/>
      <c r="O410" s="1"/>
      <c r="R410" s="1"/>
      <c r="S410"/>
      <c r="T410"/>
    </row>
    <row r="411" spans="13:20" x14ac:dyDescent="0.25">
      <c r="M411" s="1"/>
      <c r="N411" s="1"/>
      <c r="O411" s="1"/>
      <c r="R411" s="1"/>
      <c r="S411"/>
      <c r="T411"/>
    </row>
    <row r="412" spans="13:20" x14ac:dyDescent="0.25">
      <c r="M412" s="1"/>
      <c r="N412" s="1"/>
      <c r="O412" s="1"/>
      <c r="R412" s="1"/>
      <c r="S412"/>
      <c r="T412"/>
    </row>
    <row r="413" spans="13:20" x14ac:dyDescent="0.25">
      <c r="M413" s="1"/>
      <c r="N413" s="1"/>
      <c r="O413" s="1"/>
      <c r="R413" s="1"/>
      <c r="S413"/>
      <c r="T413"/>
    </row>
    <row r="414" spans="13:20" x14ac:dyDescent="0.25">
      <c r="M414" s="1"/>
      <c r="N414" s="1"/>
      <c r="O414" s="1"/>
      <c r="R414" s="1"/>
      <c r="S414"/>
      <c r="T414"/>
    </row>
    <row r="415" spans="13:20" x14ac:dyDescent="0.25">
      <c r="M415" s="1"/>
      <c r="N415" s="1"/>
      <c r="O415" s="1"/>
      <c r="R415" s="1"/>
      <c r="S415"/>
      <c r="T415"/>
    </row>
    <row r="416" spans="13:20" x14ac:dyDescent="0.25">
      <c r="M416" s="1"/>
      <c r="N416" s="1"/>
      <c r="O416" s="1"/>
      <c r="R416" s="1"/>
      <c r="S416"/>
      <c r="T416"/>
    </row>
    <row r="417" spans="13:20" x14ac:dyDescent="0.25">
      <c r="M417" s="1"/>
      <c r="N417" s="1"/>
      <c r="O417" s="1"/>
      <c r="R417" s="1"/>
      <c r="S417"/>
      <c r="T417"/>
    </row>
    <row r="418" spans="13:20" x14ac:dyDescent="0.25">
      <c r="M418" s="1"/>
      <c r="N418" s="1"/>
      <c r="O418" s="1"/>
      <c r="R418" s="1"/>
      <c r="S418"/>
      <c r="T418"/>
    </row>
    <row r="419" spans="13:20" x14ac:dyDescent="0.25">
      <c r="M419" s="1"/>
      <c r="N419" s="1"/>
      <c r="O419" s="1"/>
      <c r="R419" s="1"/>
      <c r="S419"/>
      <c r="T419"/>
    </row>
    <row r="420" spans="13:20" x14ac:dyDescent="0.25">
      <c r="M420" s="1"/>
      <c r="N420" s="1"/>
      <c r="O420" s="1"/>
      <c r="R420" s="1"/>
      <c r="S420"/>
      <c r="T420"/>
    </row>
    <row r="421" spans="13:20" x14ac:dyDescent="0.25">
      <c r="M421" s="1"/>
      <c r="N421" s="1"/>
      <c r="O421" s="1"/>
      <c r="R421" s="1"/>
      <c r="S421"/>
      <c r="T421"/>
    </row>
    <row r="422" spans="13:20" x14ac:dyDescent="0.25">
      <c r="M422" s="1"/>
      <c r="N422" s="1"/>
      <c r="O422" s="1"/>
      <c r="R422" s="1"/>
      <c r="S422"/>
      <c r="T422"/>
    </row>
    <row r="423" spans="13:20" x14ac:dyDescent="0.25">
      <c r="M423" s="1"/>
      <c r="N423" s="1"/>
      <c r="O423" s="1"/>
      <c r="R423" s="1"/>
      <c r="S423"/>
      <c r="T423"/>
    </row>
    <row r="424" spans="13:20" x14ac:dyDescent="0.25">
      <c r="M424" s="1"/>
      <c r="N424" s="1"/>
      <c r="O424" s="1"/>
      <c r="R424" s="1"/>
      <c r="S424"/>
      <c r="T424"/>
    </row>
    <row r="425" spans="13:20" x14ac:dyDescent="0.25">
      <c r="M425" s="1"/>
      <c r="N425" s="1"/>
      <c r="O425" s="1"/>
      <c r="R425" s="1"/>
      <c r="S425"/>
      <c r="T425"/>
    </row>
    <row r="426" spans="13:20" x14ac:dyDescent="0.25">
      <c r="M426" s="1"/>
      <c r="N426" s="1"/>
      <c r="O426" s="1"/>
      <c r="R426" s="1"/>
      <c r="S426"/>
      <c r="T426"/>
    </row>
    <row r="427" spans="13:20" x14ac:dyDescent="0.25">
      <c r="M427" s="1"/>
      <c r="N427" s="1"/>
      <c r="O427" s="1"/>
      <c r="R427" s="1"/>
      <c r="S427"/>
      <c r="T427"/>
    </row>
    <row r="428" spans="13:20" x14ac:dyDescent="0.25">
      <c r="M428" s="1"/>
      <c r="N428" s="1"/>
      <c r="O428" s="1"/>
      <c r="R428" s="1"/>
      <c r="S428"/>
      <c r="T428"/>
    </row>
    <row r="429" spans="13:20" x14ac:dyDescent="0.25">
      <c r="M429" s="1"/>
      <c r="N429" s="1"/>
      <c r="O429" s="1"/>
      <c r="R429" s="1"/>
      <c r="S429"/>
      <c r="T429"/>
    </row>
    <row r="430" spans="13:20" x14ac:dyDescent="0.25">
      <c r="M430" s="1"/>
      <c r="N430" s="1"/>
      <c r="O430" s="1"/>
      <c r="R430" s="1"/>
      <c r="S430"/>
      <c r="T430"/>
    </row>
    <row r="431" spans="13:20" x14ac:dyDescent="0.25">
      <c r="M431" s="1"/>
      <c r="N431" s="1"/>
      <c r="O431" s="1"/>
      <c r="R431" s="1"/>
      <c r="S431"/>
      <c r="T431"/>
    </row>
    <row r="432" spans="13:20" x14ac:dyDescent="0.25">
      <c r="M432" s="1"/>
      <c r="N432" s="1"/>
      <c r="O432" s="1"/>
      <c r="R432" s="1"/>
      <c r="S432"/>
      <c r="T432"/>
    </row>
    <row r="433" spans="13:20" x14ac:dyDescent="0.25">
      <c r="M433" s="1"/>
      <c r="N433" s="1"/>
      <c r="O433" s="1"/>
      <c r="R433" s="1"/>
      <c r="S433"/>
      <c r="T433"/>
    </row>
    <row r="434" spans="13:20" x14ac:dyDescent="0.25">
      <c r="M434" s="1"/>
      <c r="N434" s="1"/>
      <c r="O434" s="1"/>
      <c r="R434" s="1"/>
      <c r="S434"/>
      <c r="T434"/>
    </row>
    <row r="435" spans="13:20" x14ac:dyDescent="0.25">
      <c r="M435" s="1"/>
      <c r="N435" s="1"/>
      <c r="O435" s="1"/>
      <c r="R435" s="1"/>
      <c r="S435"/>
      <c r="T435"/>
    </row>
    <row r="436" spans="13:20" x14ac:dyDescent="0.25">
      <c r="M436" s="1"/>
      <c r="N436" s="1"/>
      <c r="O436" s="1"/>
      <c r="R436" s="1"/>
      <c r="S436"/>
      <c r="T436"/>
    </row>
    <row r="437" spans="13:20" x14ac:dyDescent="0.25">
      <c r="M437" s="1"/>
      <c r="N437" s="1"/>
      <c r="O437" s="1"/>
      <c r="R437" s="1"/>
      <c r="S437"/>
      <c r="T437"/>
    </row>
    <row r="438" spans="13:20" x14ac:dyDescent="0.25">
      <c r="M438" s="1"/>
      <c r="N438" s="1"/>
      <c r="O438" s="1"/>
      <c r="R438" s="1"/>
      <c r="S438"/>
      <c r="T438"/>
    </row>
    <row r="439" spans="13:20" x14ac:dyDescent="0.25">
      <c r="M439" s="1"/>
      <c r="N439" s="1"/>
      <c r="O439" s="1"/>
      <c r="R439" s="1"/>
      <c r="S439"/>
      <c r="T439"/>
    </row>
    <row r="440" spans="13:20" x14ac:dyDescent="0.25">
      <c r="M440" s="1"/>
      <c r="N440" s="1"/>
      <c r="O440" s="1"/>
      <c r="R440" s="1"/>
      <c r="S440"/>
      <c r="T440"/>
    </row>
    <row r="441" spans="13:20" x14ac:dyDescent="0.25">
      <c r="M441" s="1"/>
      <c r="N441" s="1"/>
      <c r="O441" s="1"/>
      <c r="R441" s="1"/>
      <c r="S441"/>
      <c r="T441"/>
    </row>
    <row r="442" spans="13:20" x14ac:dyDescent="0.25">
      <c r="M442" s="1"/>
      <c r="N442" s="1"/>
      <c r="O442" s="1"/>
      <c r="R442" s="1"/>
      <c r="S442"/>
      <c r="T442"/>
    </row>
    <row r="443" spans="13:20" x14ac:dyDescent="0.25">
      <c r="M443" s="1"/>
      <c r="N443" s="1"/>
      <c r="O443" s="1"/>
      <c r="R443" s="1"/>
      <c r="S443"/>
      <c r="T443"/>
    </row>
    <row r="444" spans="13:20" x14ac:dyDescent="0.25">
      <c r="M444" s="1"/>
      <c r="N444" s="1"/>
      <c r="O444" s="1"/>
      <c r="R444" s="1"/>
      <c r="S444"/>
      <c r="T444"/>
    </row>
    <row r="445" spans="13:20" x14ac:dyDescent="0.25">
      <c r="M445" s="1"/>
      <c r="N445" s="1"/>
      <c r="O445" s="1"/>
      <c r="R445" s="1"/>
      <c r="S445"/>
      <c r="T445"/>
    </row>
    <row r="446" spans="13:20" x14ac:dyDescent="0.25">
      <c r="M446" s="1"/>
      <c r="N446" s="1"/>
      <c r="O446" s="1"/>
      <c r="R446" s="1"/>
      <c r="S446"/>
      <c r="T446"/>
    </row>
    <row r="447" spans="13:20" x14ac:dyDescent="0.25">
      <c r="M447" s="1"/>
      <c r="N447" s="1"/>
      <c r="O447" s="1"/>
      <c r="R447" s="1"/>
      <c r="S447"/>
      <c r="T447"/>
    </row>
    <row r="448" spans="13:20" x14ac:dyDescent="0.25">
      <c r="M448" s="1"/>
      <c r="N448" s="1"/>
      <c r="O448" s="1"/>
      <c r="R448" s="1"/>
      <c r="S448"/>
      <c r="T448"/>
    </row>
    <row r="449" spans="13:20" x14ac:dyDescent="0.25">
      <c r="M449" s="1"/>
      <c r="N449" s="1"/>
      <c r="O449" s="1"/>
      <c r="R449" s="1"/>
      <c r="S449"/>
      <c r="T449"/>
    </row>
    <row r="450" spans="13:20" x14ac:dyDescent="0.25">
      <c r="M450" s="1"/>
      <c r="N450" s="1"/>
      <c r="O450" s="1"/>
      <c r="R450" s="1"/>
      <c r="S450"/>
      <c r="T450"/>
    </row>
    <row r="451" spans="13:20" x14ac:dyDescent="0.25">
      <c r="M451" s="1"/>
      <c r="N451" s="1"/>
      <c r="O451" s="1"/>
      <c r="R451" s="1"/>
      <c r="S451"/>
      <c r="T451"/>
    </row>
    <row r="452" spans="13:20" x14ac:dyDescent="0.25">
      <c r="M452" s="1"/>
      <c r="N452" s="1"/>
      <c r="O452" s="1"/>
      <c r="R452" s="1"/>
      <c r="S452"/>
      <c r="T452"/>
    </row>
    <row r="453" spans="13:20" x14ac:dyDescent="0.25">
      <c r="M453" s="1"/>
      <c r="N453" s="1"/>
      <c r="O453" s="1"/>
      <c r="R453" s="1"/>
      <c r="S453"/>
      <c r="T453"/>
    </row>
    <row r="454" spans="13:20" x14ac:dyDescent="0.25">
      <c r="M454" s="1"/>
      <c r="N454" s="1"/>
      <c r="O454" s="1"/>
      <c r="R454" s="1"/>
      <c r="S454"/>
      <c r="T454"/>
    </row>
    <row r="455" spans="13:20" x14ac:dyDescent="0.25">
      <c r="M455" s="1"/>
      <c r="N455" s="1"/>
      <c r="O455" s="1"/>
      <c r="R455" s="1"/>
      <c r="S455"/>
      <c r="T455"/>
    </row>
    <row r="456" spans="13:20" x14ac:dyDescent="0.25">
      <c r="M456" s="1"/>
      <c r="N456" s="1"/>
      <c r="O456" s="1"/>
      <c r="R456" s="1"/>
      <c r="S456"/>
      <c r="T456"/>
    </row>
    <row r="457" spans="13:20" x14ac:dyDescent="0.25">
      <c r="M457" s="1"/>
      <c r="N457" s="1"/>
      <c r="O457" s="1"/>
      <c r="R457" s="1"/>
      <c r="S457"/>
      <c r="T457"/>
    </row>
    <row r="458" spans="13:20" x14ac:dyDescent="0.25">
      <c r="M458" s="1"/>
      <c r="N458" s="1"/>
      <c r="O458" s="1"/>
      <c r="R458" s="1"/>
      <c r="S458"/>
      <c r="T458"/>
    </row>
    <row r="459" spans="13:20" x14ac:dyDescent="0.25">
      <c r="M459" s="1"/>
      <c r="N459" s="1"/>
      <c r="O459" s="1"/>
      <c r="R459" s="1"/>
      <c r="S459"/>
      <c r="T459"/>
    </row>
    <row r="460" spans="13:20" x14ac:dyDescent="0.25">
      <c r="M460" s="1"/>
      <c r="N460" s="1"/>
      <c r="O460" s="1"/>
      <c r="R460" s="1"/>
      <c r="S460"/>
      <c r="T460"/>
    </row>
    <row r="461" spans="13:20" x14ac:dyDescent="0.25">
      <c r="M461" s="1"/>
      <c r="N461" s="1"/>
      <c r="O461" s="1"/>
      <c r="R461" s="1"/>
      <c r="S461"/>
      <c r="T461"/>
    </row>
    <row r="462" spans="13:20" x14ac:dyDescent="0.25">
      <c r="M462" s="1"/>
      <c r="N462" s="1"/>
      <c r="O462" s="1"/>
      <c r="R462" s="1"/>
      <c r="S462"/>
      <c r="T462"/>
    </row>
    <row r="463" spans="13:20" x14ac:dyDescent="0.25">
      <c r="M463" s="1"/>
      <c r="N463" s="1"/>
      <c r="O463" s="1"/>
      <c r="R463" s="1"/>
      <c r="S463"/>
      <c r="T463"/>
    </row>
    <row r="464" spans="13:20" x14ac:dyDescent="0.25">
      <c r="M464" s="1"/>
      <c r="N464" s="1"/>
      <c r="O464" s="1"/>
      <c r="R464" s="1"/>
      <c r="S464"/>
      <c r="T464"/>
    </row>
    <row r="465" spans="13:20" x14ac:dyDescent="0.25">
      <c r="M465" s="1"/>
      <c r="N465" s="1"/>
      <c r="O465" s="1"/>
      <c r="R465" s="1"/>
      <c r="S465"/>
      <c r="T465"/>
    </row>
    <row r="466" spans="13:20" x14ac:dyDescent="0.25">
      <c r="M466" s="1"/>
      <c r="N466" s="1"/>
      <c r="O466" s="1"/>
      <c r="R466" s="1"/>
      <c r="S466"/>
      <c r="T466"/>
    </row>
    <row r="467" spans="13:20" x14ac:dyDescent="0.25">
      <c r="M467" s="1"/>
      <c r="N467" s="1"/>
      <c r="O467" s="1"/>
      <c r="R467" s="1"/>
      <c r="S467"/>
      <c r="T467"/>
    </row>
    <row r="468" spans="13:20" x14ac:dyDescent="0.25">
      <c r="M468" s="1"/>
      <c r="N468" s="1"/>
      <c r="O468" s="1"/>
      <c r="R468" s="1"/>
      <c r="S468"/>
      <c r="T468"/>
    </row>
    <row r="469" spans="13:20" x14ac:dyDescent="0.25">
      <c r="M469" s="1"/>
      <c r="N469" s="1"/>
      <c r="O469" s="1"/>
      <c r="R469" s="1"/>
      <c r="S469"/>
      <c r="T469"/>
    </row>
    <row r="470" spans="13:20" x14ac:dyDescent="0.25">
      <c r="M470" s="1"/>
      <c r="N470" s="1"/>
      <c r="O470" s="1"/>
      <c r="R470" s="1"/>
      <c r="S470"/>
      <c r="T470"/>
    </row>
    <row r="471" spans="13:20" x14ac:dyDescent="0.25">
      <c r="M471" s="1"/>
      <c r="N471" s="1"/>
      <c r="O471" s="1"/>
      <c r="R471" s="1"/>
      <c r="S471"/>
      <c r="T471"/>
    </row>
    <row r="472" spans="13:20" x14ac:dyDescent="0.25">
      <c r="M472" s="1"/>
      <c r="N472" s="1"/>
      <c r="O472" s="1"/>
      <c r="R472" s="1"/>
      <c r="S472"/>
      <c r="T472"/>
    </row>
    <row r="473" spans="13:20" x14ac:dyDescent="0.25">
      <c r="M473" s="1"/>
      <c r="N473" s="1"/>
      <c r="O473" s="1"/>
      <c r="R473" s="1"/>
      <c r="S473"/>
      <c r="T473"/>
    </row>
    <row r="474" spans="13:20" x14ac:dyDescent="0.25">
      <c r="M474" s="1"/>
      <c r="N474" s="1"/>
      <c r="O474" s="1"/>
      <c r="R474" s="1"/>
      <c r="S474"/>
      <c r="T474"/>
    </row>
    <row r="475" spans="13:20" x14ac:dyDescent="0.25">
      <c r="M475" s="1"/>
      <c r="N475" s="1"/>
      <c r="O475" s="1"/>
      <c r="R475" s="1"/>
      <c r="S475"/>
      <c r="T475"/>
    </row>
    <row r="476" spans="13:20" x14ac:dyDescent="0.25">
      <c r="M476" s="1"/>
      <c r="N476" s="1"/>
      <c r="O476" s="1"/>
      <c r="R476" s="1"/>
      <c r="S476"/>
      <c r="T476"/>
    </row>
    <row r="477" spans="13:20" x14ac:dyDescent="0.25">
      <c r="M477" s="1"/>
      <c r="N477" s="1"/>
      <c r="O477" s="1"/>
      <c r="R477" s="1"/>
      <c r="S477"/>
      <c r="T477"/>
    </row>
    <row r="478" spans="13:20" x14ac:dyDescent="0.25">
      <c r="M478" s="1"/>
      <c r="N478" s="1"/>
      <c r="O478" s="1"/>
      <c r="R478" s="1"/>
      <c r="S478"/>
      <c r="T478"/>
    </row>
    <row r="479" spans="13:20" x14ac:dyDescent="0.25">
      <c r="M479" s="1"/>
      <c r="N479" s="1"/>
      <c r="O479" s="1"/>
      <c r="R479" s="1"/>
      <c r="S479"/>
      <c r="T479"/>
    </row>
    <row r="480" spans="13:20" x14ac:dyDescent="0.25">
      <c r="M480" s="1"/>
      <c r="N480" s="1"/>
      <c r="O480" s="1"/>
      <c r="R480" s="1"/>
      <c r="S480"/>
      <c r="T480"/>
    </row>
    <row r="481" spans="13:20" x14ac:dyDescent="0.25">
      <c r="M481" s="1"/>
      <c r="N481" s="1"/>
      <c r="O481" s="1"/>
      <c r="R481" s="1"/>
      <c r="S481"/>
      <c r="T481"/>
    </row>
    <row r="482" spans="13:20" x14ac:dyDescent="0.25">
      <c r="M482" s="1"/>
      <c r="N482" s="1"/>
      <c r="O482" s="1"/>
      <c r="R482" s="1"/>
      <c r="S482"/>
      <c r="T482"/>
    </row>
    <row r="483" spans="13:20" x14ac:dyDescent="0.25">
      <c r="M483" s="1"/>
      <c r="N483" s="1"/>
      <c r="O483" s="1"/>
      <c r="R483" s="1"/>
      <c r="S483"/>
      <c r="T483"/>
    </row>
    <row r="484" spans="13:20" x14ac:dyDescent="0.25">
      <c r="M484" s="1"/>
      <c r="N484" s="1"/>
      <c r="O484" s="1"/>
      <c r="R484" s="1"/>
      <c r="S484"/>
      <c r="T484"/>
    </row>
    <row r="485" spans="13:20" x14ac:dyDescent="0.25">
      <c r="M485" s="1"/>
      <c r="N485" s="1"/>
      <c r="O485" s="1"/>
      <c r="R485" s="1"/>
      <c r="S485"/>
      <c r="T485"/>
    </row>
    <row r="486" spans="13:20" x14ac:dyDescent="0.25">
      <c r="M486" s="1"/>
      <c r="N486" s="1"/>
      <c r="O486" s="1"/>
      <c r="R486" s="1"/>
      <c r="S486"/>
      <c r="T486"/>
    </row>
    <row r="487" spans="13:20" x14ac:dyDescent="0.25">
      <c r="M487" s="1"/>
      <c r="N487" s="1"/>
      <c r="O487" s="1"/>
      <c r="R487" s="1"/>
      <c r="S487"/>
      <c r="T487"/>
    </row>
    <row r="488" spans="13:20" x14ac:dyDescent="0.25">
      <c r="M488" s="1"/>
      <c r="N488" s="1"/>
      <c r="O488" s="1"/>
      <c r="R488" s="1"/>
      <c r="S488"/>
      <c r="T488"/>
    </row>
    <row r="489" spans="13:20" x14ac:dyDescent="0.25">
      <c r="M489" s="1"/>
      <c r="N489" s="1"/>
      <c r="O489" s="1"/>
      <c r="R489" s="1"/>
      <c r="S489"/>
      <c r="T489"/>
    </row>
    <row r="490" spans="13:20" x14ac:dyDescent="0.25">
      <c r="M490" s="1"/>
      <c r="N490" s="1"/>
      <c r="O490" s="1"/>
      <c r="R490" s="1"/>
      <c r="S490"/>
      <c r="T490"/>
    </row>
    <row r="491" spans="13:20" x14ac:dyDescent="0.25">
      <c r="M491" s="1"/>
      <c r="N491" s="1"/>
      <c r="O491" s="1"/>
      <c r="R491" s="1"/>
      <c r="S491"/>
      <c r="T491"/>
    </row>
    <row r="492" spans="13:20" x14ac:dyDescent="0.25">
      <c r="M492" s="1"/>
      <c r="N492" s="1"/>
      <c r="O492" s="1"/>
      <c r="R492" s="1"/>
      <c r="S492"/>
      <c r="T492"/>
    </row>
    <row r="493" spans="13:20" x14ac:dyDescent="0.25">
      <c r="M493" s="1"/>
      <c r="N493" s="1"/>
      <c r="O493" s="1"/>
      <c r="R493" s="1"/>
      <c r="S493"/>
      <c r="T493"/>
    </row>
    <row r="494" spans="13:20" x14ac:dyDescent="0.25">
      <c r="M494" s="1"/>
      <c r="N494" s="1"/>
      <c r="O494" s="1"/>
      <c r="R494" s="1"/>
      <c r="S494"/>
      <c r="T494"/>
    </row>
    <row r="495" spans="13:20" x14ac:dyDescent="0.25">
      <c r="M495" s="1"/>
      <c r="N495" s="1"/>
      <c r="O495" s="1"/>
      <c r="R495" s="1"/>
      <c r="S495"/>
      <c r="T495"/>
    </row>
    <row r="496" spans="13:20" x14ac:dyDescent="0.25">
      <c r="M496" s="1"/>
      <c r="N496" s="1"/>
      <c r="O496" s="1"/>
      <c r="R496" s="1"/>
      <c r="S496"/>
      <c r="T496"/>
    </row>
    <row r="497" spans="13:20" x14ac:dyDescent="0.25">
      <c r="M497" s="1"/>
      <c r="N497" s="1"/>
      <c r="O497" s="1"/>
      <c r="R497" s="1"/>
      <c r="S497"/>
      <c r="T497"/>
    </row>
    <row r="498" spans="13:20" x14ac:dyDescent="0.25">
      <c r="M498" s="1"/>
      <c r="N498" s="1"/>
      <c r="O498" s="1"/>
      <c r="R498" s="1"/>
      <c r="S498"/>
      <c r="T498"/>
    </row>
    <row r="499" spans="13:20" x14ac:dyDescent="0.25">
      <c r="M499" s="1"/>
      <c r="N499" s="1"/>
      <c r="O499" s="1"/>
      <c r="R499" s="1"/>
      <c r="S499"/>
      <c r="T499"/>
    </row>
    <row r="500" spans="13:20" x14ac:dyDescent="0.25">
      <c r="M500" s="1"/>
      <c r="N500" s="1"/>
      <c r="O500" s="1"/>
      <c r="R500" s="1"/>
      <c r="S500"/>
      <c r="T500"/>
    </row>
    <row r="501" spans="13:20" x14ac:dyDescent="0.25">
      <c r="M501" s="1"/>
      <c r="N501" s="1"/>
      <c r="O501" s="1"/>
      <c r="R501" s="1"/>
      <c r="S501"/>
      <c r="T501"/>
    </row>
    <row r="502" spans="13:20" x14ac:dyDescent="0.25">
      <c r="M502" s="1"/>
      <c r="N502" s="1"/>
      <c r="O502" s="1"/>
      <c r="R502" s="1"/>
      <c r="S502"/>
      <c r="T502"/>
    </row>
    <row r="503" spans="13:20" x14ac:dyDescent="0.25">
      <c r="M503" s="1"/>
      <c r="N503" s="1"/>
      <c r="O503" s="1"/>
      <c r="R503" s="1"/>
      <c r="S503"/>
      <c r="T503"/>
    </row>
    <row r="504" spans="13:20" x14ac:dyDescent="0.25">
      <c r="M504" s="1"/>
      <c r="N504" s="1"/>
      <c r="O504" s="1"/>
      <c r="R504" s="1"/>
      <c r="S504"/>
      <c r="T504"/>
    </row>
    <row r="505" spans="13:20" x14ac:dyDescent="0.25">
      <c r="M505" s="1"/>
      <c r="N505" s="1"/>
      <c r="O505" s="1"/>
      <c r="R505" s="1"/>
      <c r="S505"/>
      <c r="T505"/>
    </row>
    <row r="506" spans="13:20" x14ac:dyDescent="0.25">
      <c r="M506" s="1"/>
      <c r="N506" s="1"/>
      <c r="O506" s="1"/>
      <c r="R506" s="1"/>
      <c r="S506"/>
      <c r="T506"/>
    </row>
    <row r="507" spans="13:20" x14ac:dyDescent="0.25">
      <c r="M507" s="1"/>
      <c r="N507" s="1"/>
      <c r="O507" s="1"/>
      <c r="R507" s="1"/>
      <c r="S507"/>
      <c r="T507"/>
    </row>
    <row r="508" spans="13:20" x14ac:dyDescent="0.25">
      <c r="M508" s="1"/>
      <c r="N508" s="1"/>
      <c r="O508" s="1"/>
      <c r="R508" s="1"/>
      <c r="S508"/>
      <c r="T508"/>
    </row>
    <row r="509" spans="13:20" x14ac:dyDescent="0.25">
      <c r="M509" s="1"/>
      <c r="N509" s="1"/>
      <c r="O509" s="1"/>
      <c r="R509" s="1"/>
      <c r="S509"/>
      <c r="T509"/>
    </row>
    <row r="510" spans="13:20" x14ac:dyDescent="0.25">
      <c r="M510" s="1"/>
      <c r="N510" s="1"/>
      <c r="O510" s="1"/>
      <c r="R510" s="1"/>
      <c r="S510"/>
      <c r="T510"/>
    </row>
    <row r="511" spans="13:20" x14ac:dyDescent="0.25">
      <c r="M511" s="1"/>
      <c r="N511" s="1"/>
      <c r="O511" s="1"/>
      <c r="R511" s="1"/>
      <c r="S511"/>
      <c r="T511"/>
    </row>
    <row r="512" spans="13:20" x14ac:dyDescent="0.25">
      <c r="M512" s="1"/>
      <c r="N512" s="1"/>
      <c r="O512" s="1"/>
      <c r="R512" s="1"/>
      <c r="S512"/>
      <c r="T512"/>
    </row>
    <row r="513" spans="13:20" x14ac:dyDescent="0.25">
      <c r="M513" s="1"/>
      <c r="N513" s="1"/>
      <c r="O513" s="1"/>
      <c r="R513" s="1"/>
      <c r="S513"/>
      <c r="T513"/>
    </row>
    <row r="514" spans="13:20" x14ac:dyDescent="0.25">
      <c r="M514" s="1"/>
      <c r="N514" s="1"/>
      <c r="O514" s="1"/>
      <c r="R514" s="1"/>
      <c r="S514"/>
      <c r="T514"/>
    </row>
    <row r="515" spans="13:20" x14ac:dyDescent="0.25">
      <c r="M515" s="1"/>
      <c r="N515" s="1"/>
      <c r="O515" s="1"/>
      <c r="R515" s="1"/>
      <c r="S515"/>
      <c r="T515"/>
    </row>
    <row r="516" spans="13:20" x14ac:dyDescent="0.25">
      <c r="M516" s="1"/>
      <c r="N516" s="1"/>
      <c r="O516" s="1"/>
      <c r="R516" s="1"/>
      <c r="S516"/>
      <c r="T516"/>
    </row>
    <row r="517" spans="13:20" x14ac:dyDescent="0.25">
      <c r="M517" s="1"/>
      <c r="N517" s="1"/>
      <c r="O517" s="1"/>
      <c r="R517" s="1"/>
      <c r="S517"/>
      <c r="T517"/>
    </row>
    <row r="518" spans="13:20" x14ac:dyDescent="0.25">
      <c r="M518" s="1"/>
      <c r="N518" s="1"/>
      <c r="O518" s="1"/>
      <c r="R518" s="1"/>
      <c r="S518"/>
      <c r="T518"/>
    </row>
    <row r="519" spans="13:20" x14ac:dyDescent="0.25">
      <c r="M519" s="1"/>
      <c r="N519" s="1"/>
      <c r="O519" s="1"/>
      <c r="R519" s="1"/>
      <c r="S519"/>
      <c r="T519"/>
    </row>
    <row r="520" spans="13:20" x14ac:dyDescent="0.25">
      <c r="M520" s="1"/>
      <c r="N520" s="1"/>
      <c r="O520" s="1"/>
      <c r="R520" s="1"/>
      <c r="S520"/>
      <c r="T520"/>
    </row>
    <row r="521" spans="13:20" x14ac:dyDescent="0.25">
      <c r="M521" s="1"/>
      <c r="N521" s="1"/>
      <c r="O521" s="1"/>
      <c r="R521" s="1"/>
      <c r="S521"/>
      <c r="T521"/>
    </row>
    <row r="522" spans="13:20" x14ac:dyDescent="0.25">
      <c r="M522" s="1"/>
      <c r="N522" s="1"/>
      <c r="O522" s="1"/>
      <c r="R522" s="1"/>
      <c r="S522"/>
      <c r="T522"/>
    </row>
    <row r="523" spans="13:20" x14ac:dyDescent="0.25">
      <c r="M523" s="1"/>
      <c r="N523" s="1"/>
      <c r="O523" s="1"/>
      <c r="R523" s="1"/>
      <c r="S523"/>
      <c r="T523"/>
    </row>
    <row r="524" spans="13:20" x14ac:dyDescent="0.25">
      <c r="M524" s="1"/>
      <c r="N524" s="1"/>
      <c r="O524" s="1"/>
      <c r="R524" s="1"/>
      <c r="S524"/>
      <c r="T524"/>
    </row>
    <row r="525" spans="13:20" x14ac:dyDescent="0.25">
      <c r="M525" s="1"/>
      <c r="N525" s="1"/>
      <c r="O525" s="1"/>
      <c r="R525" s="1"/>
      <c r="S525"/>
      <c r="T525"/>
    </row>
    <row r="526" spans="13:20" x14ac:dyDescent="0.25">
      <c r="M526" s="1"/>
      <c r="N526" s="1"/>
      <c r="O526" s="1"/>
      <c r="R526" s="1"/>
      <c r="S526"/>
      <c r="T526"/>
    </row>
    <row r="527" spans="13:20" x14ac:dyDescent="0.25">
      <c r="M527" s="1"/>
      <c r="N527" s="1"/>
      <c r="O527" s="1"/>
      <c r="R527" s="1"/>
      <c r="S527"/>
      <c r="T527"/>
    </row>
    <row r="528" spans="13:20" x14ac:dyDescent="0.25">
      <c r="M528" s="1"/>
      <c r="N528" s="1"/>
      <c r="O528" s="1"/>
      <c r="R528" s="1"/>
      <c r="S528"/>
      <c r="T528"/>
    </row>
    <row r="529" spans="13:20" x14ac:dyDescent="0.25">
      <c r="M529" s="1"/>
      <c r="N529" s="1"/>
      <c r="O529" s="1"/>
      <c r="R529" s="1"/>
      <c r="S529"/>
      <c r="T529"/>
    </row>
    <row r="530" spans="13:20" x14ac:dyDescent="0.25">
      <c r="M530" s="1"/>
      <c r="N530" s="1"/>
      <c r="O530" s="1"/>
      <c r="R530" s="1"/>
      <c r="S530"/>
      <c r="T530"/>
    </row>
    <row r="531" spans="13:20" x14ac:dyDescent="0.25">
      <c r="M531" s="1"/>
      <c r="N531" s="1"/>
      <c r="O531" s="1"/>
      <c r="R531" s="1"/>
      <c r="S531"/>
      <c r="T531"/>
    </row>
    <row r="532" spans="13:20" x14ac:dyDescent="0.25">
      <c r="M532" s="1"/>
      <c r="N532" s="1"/>
      <c r="O532" s="1"/>
      <c r="R532" s="1"/>
      <c r="S532"/>
      <c r="T532"/>
    </row>
    <row r="533" spans="13:20" x14ac:dyDescent="0.25">
      <c r="M533" s="1"/>
      <c r="N533" s="1"/>
      <c r="O533" s="1"/>
      <c r="R533" s="1"/>
      <c r="S533"/>
      <c r="T533"/>
    </row>
    <row r="534" spans="13:20" x14ac:dyDescent="0.25">
      <c r="M534" s="1"/>
      <c r="N534" s="1"/>
      <c r="O534" s="1"/>
      <c r="R534" s="1"/>
      <c r="S534"/>
      <c r="T534"/>
    </row>
    <row r="535" spans="13:20" x14ac:dyDescent="0.25">
      <c r="M535" s="1"/>
      <c r="N535" s="1"/>
      <c r="O535" s="1"/>
      <c r="R535" s="1"/>
      <c r="S535"/>
      <c r="T535"/>
    </row>
    <row r="536" spans="13:20" x14ac:dyDescent="0.25">
      <c r="M536" s="1"/>
      <c r="N536" s="1"/>
      <c r="O536" s="1"/>
      <c r="R536" s="1"/>
      <c r="S536"/>
      <c r="T536"/>
    </row>
    <row r="537" spans="13:20" x14ac:dyDescent="0.25">
      <c r="M537" s="1"/>
      <c r="N537" s="1"/>
      <c r="O537" s="1"/>
      <c r="R537" s="1"/>
      <c r="S537"/>
      <c r="T537"/>
    </row>
    <row r="538" spans="13:20" x14ac:dyDescent="0.25">
      <c r="M538" s="1"/>
      <c r="N538" s="1"/>
      <c r="O538" s="1"/>
      <c r="R538" s="1"/>
      <c r="S538"/>
      <c r="T538"/>
    </row>
    <row r="539" spans="13:20" x14ac:dyDescent="0.25">
      <c r="M539" s="1"/>
      <c r="N539" s="1"/>
      <c r="O539" s="1"/>
      <c r="R539" s="1"/>
      <c r="S539"/>
      <c r="T539"/>
    </row>
    <row r="540" spans="13:20" x14ac:dyDescent="0.25">
      <c r="M540" s="1"/>
      <c r="N540" s="1"/>
      <c r="O540" s="1"/>
      <c r="R540" s="1"/>
      <c r="S540"/>
      <c r="T540"/>
    </row>
    <row r="541" spans="13:20" x14ac:dyDescent="0.25">
      <c r="M541" s="1"/>
      <c r="N541" s="1"/>
      <c r="O541" s="1"/>
      <c r="R541" s="1"/>
      <c r="S541"/>
      <c r="T541"/>
    </row>
    <row r="542" spans="13:20" x14ac:dyDescent="0.25">
      <c r="M542" s="1"/>
      <c r="N542" s="1"/>
      <c r="O542" s="1"/>
      <c r="R542" s="1"/>
      <c r="S542"/>
      <c r="T542"/>
    </row>
    <row r="543" spans="13:20" x14ac:dyDescent="0.25">
      <c r="M543" s="1"/>
      <c r="N543" s="1"/>
      <c r="O543" s="1"/>
      <c r="R543" s="1"/>
      <c r="S543"/>
      <c r="T543"/>
    </row>
    <row r="544" spans="13:20" x14ac:dyDescent="0.25">
      <c r="M544" s="1"/>
      <c r="N544" s="1"/>
      <c r="O544" s="1"/>
      <c r="R544" s="1"/>
      <c r="S544"/>
      <c r="T544"/>
    </row>
    <row r="545" spans="13:20" x14ac:dyDescent="0.25">
      <c r="M545" s="1"/>
      <c r="N545" s="1"/>
      <c r="O545" s="1"/>
      <c r="R545" s="1"/>
      <c r="S545"/>
      <c r="T545"/>
    </row>
    <row r="546" spans="13:20" x14ac:dyDescent="0.25">
      <c r="M546" s="1"/>
      <c r="N546" s="1"/>
      <c r="O546" s="1"/>
      <c r="R546" s="1"/>
      <c r="S546"/>
      <c r="T546"/>
    </row>
    <row r="547" spans="13:20" x14ac:dyDescent="0.25">
      <c r="M547" s="1"/>
      <c r="N547" s="1"/>
      <c r="O547" s="1"/>
      <c r="R547" s="1"/>
      <c r="S547"/>
      <c r="T547"/>
    </row>
    <row r="548" spans="13:20" x14ac:dyDescent="0.25">
      <c r="M548" s="1"/>
      <c r="N548" s="1"/>
      <c r="O548" s="1"/>
      <c r="R548" s="1"/>
      <c r="S548"/>
      <c r="T548"/>
    </row>
    <row r="549" spans="13:20" x14ac:dyDescent="0.25">
      <c r="M549" s="1"/>
      <c r="N549" s="1"/>
      <c r="O549" s="1"/>
      <c r="R549" s="1"/>
      <c r="S549"/>
      <c r="T549"/>
    </row>
    <row r="550" spans="13:20" x14ac:dyDescent="0.25">
      <c r="M550" s="1"/>
      <c r="N550" s="1"/>
      <c r="O550" s="1"/>
      <c r="R550" s="1"/>
      <c r="S550"/>
      <c r="T550"/>
    </row>
    <row r="551" spans="13:20" x14ac:dyDescent="0.25">
      <c r="M551" s="1"/>
      <c r="N551" s="1"/>
      <c r="O551" s="1"/>
      <c r="R551" s="1"/>
      <c r="S551"/>
      <c r="T551"/>
    </row>
    <row r="552" spans="13:20" x14ac:dyDescent="0.25">
      <c r="M552" s="1"/>
      <c r="N552" s="1"/>
      <c r="O552" s="1"/>
      <c r="R552" s="1"/>
      <c r="S552"/>
      <c r="T552"/>
    </row>
    <row r="553" spans="13:20" x14ac:dyDescent="0.25">
      <c r="M553" s="1"/>
      <c r="N553" s="1"/>
      <c r="O553" s="1"/>
      <c r="R553" s="1"/>
      <c r="S553"/>
      <c r="T553"/>
    </row>
    <row r="554" spans="13:20" x14ac:dyDescent="0.25">
      <c r="M554" s="1"/>
      <c r="N554" s="1"/>
      <c r="O554" s="1"/>
      <c r="R554" s="1"/>
      <c r="S554"/>
      <c r="T554"/>
    </row>
    <row r="555" spans="13:20" x14ac:dyDescent="0.25">
      <c r="M555" s="1"/>
      <c r="N555" s="1"/>
      <c r="O555" s="1"/>
      <c r="R555" s="1"/>
      <c r="S555"/>
      <c r="T555"/>
    </row>
    <row r="556" spans="13:20" x14ac:dyDescent="0.25">
      <c r="M556" s="1"/>
      <c r="N556" s="1"/>
      <c r="O556" s="1"/>
      <c r="R556" s="1"/>
      <c r="S556"/>
      <c r="T556"/>
    </row>
    <row r="557" spans="13:20" x14ac:dyDescent="0.25">
      <c r="M557" s="1"/>
      <c r="N557" s="1"/>
      <c r="O557" s="1"/>
      <c r="R557" s="1"/>
      <c r="S557"/>
      <c r="T557"/>
    </row>
    <row r="558" spans="13:20" x14ac:dyDescent="0.25">
      <c r="M558" s="1"/>
      <c r="N558" s="1"/>
      <c r="O558" s="1"/>
      <c r="R558" s="1"/>
      <c r="S558"/>
      <c r="T558"/>
    </row>
    <row r="559" spans="13:20" x14ac:dyDescent="0.25">
      <c r="M559" s="1"/>
      <c r="N559" s="1"/>
      <c r="O559" s="1"/>
      <c r="R559" s="1"/>
      <c r="S559"/>
      <c r="T559"/>
    </row>
    <row r="560" spans="13:20" x14ac:dyDescent="0.25">
      <c r="M560" s="1"/>
      <c r="N560" s="1"/>
      <c r="O560" s="1"/>
      <c r="R560" s="1"/>
      <c r="S560"/>
      <c r="T560"/>
    </row>
    <row r="561" spans="13:20" x14ac:dyDescent="0.25">
      <c r="M561" s="1"/>
      <c r="N561" s="1"/>
      <c r="O561" s="1"/>
      <c r="R561" s="1"/>
      <c r="S561"/>
      <c r="T561"/>
    </row>
    <row r="562" spans="13:20" x14ac:dyDescent="0.25">
      <c r="M562" s="1"/>
      <c r="N562" s="1"/>
      <c r="O562" s="1"/>
      <c r="R562" s="1"/>
      <c r="S562"/>
      <c r="T562"/>
    </row>
    <row r="563" spans="13:20" x14ac:dyDescent="0.25">
      <c r="M563" s="1"/>
      <c r="N563" s="1"/>
      <c r="O563" s="1"/>
      <c r="R563" s="1"/>
      <c r="S563"/>
      <c r="T563"/>
    </row>
    <row r="564" spans="13:20" x14ac:dyDescent="0.25">
      <c r="M564" s="1"/>
      <c r="N564" s="1"/>
      <c r="O564" s="1"/>
      <c r="R564" s="1"/>
      <c r="S564"/>
      <c r="T564"/>
    </row>
    <row r="565" spans="13:20" x14ac:dyDescent="0.25">
      <c r="M565" s="1"/>
      <c r="N565" s="1"/>
      <c r="O565" s="1"/>
      <c r="R565" s="1"/>
      <c r="S565"/>
      <c r="T565"/>
    </row>
    <row r="566" spans="13:20" x14ac:dyDescent="0.25">
      <c r="M566" s="1"/>
      <c r="N566" s="1"/>
      <c r="O566" s="1"/>
      <c r="R566" s="1"/>
      <c r="S566"/>
      <c r="T566"/>
    </row>
    <row r="567" spans="13:20" x14ac:dyDescent="0.25">
      <c r="M567" s="1"/>
      <c r="N567" s="1"/>
      <c r="O567" s="1"/>
      <c r="R567" s="1"/>
      <c r="S567"/>
      <c r="T567"/>
    </row>
    <row r="568" spans="13:20" x14ac:dyDescent="0.25">
      <c r="M568" s="1"/>
      <c r="N568" s="1"/>
      <c r="O568" s="1"/>
      <c r="R568" s="1"/>
      <c r="S568"/>
      <c r="T568"/>
    </row>
    <row r="569" spans="13:20" x14ac:dyDescent="0.25">
      <c r="M569" s="1"/>
      <c r="N569" s="1"/>
      <c r="O569" s="1"/>
      <c r="R569" s="1"/>
      <c r="S569"/>
      <c r="T569"/>
    </row>
    <row r="570" spans="13:20" x14ac:dyDescent="0.25">
      <c r="M570" s="1"/>
      <c r="N570" s="1"/>
      <c r="O570" s="1"/>
      <c r="R570" s="1"/>
      <c r="S570"/>
      <c r="T570"/>
    </row>
    <row r="571" spans="13:20" x14ac:dyDescent="0.25">
      <c r="M571" s="1"/>
      <c r="N571" s="1"/>
      <c r="O571" s="1"/>
      <c r="R571" s="1"/>
      <c r="S571"/>
      <c r="T571"/>
    </row>
    <row r="572" spans="13:20" x14ac:dyDescent="0.25">
      <c r="M572" s="1"/>
      <c r="N572" s="1"/>
      <c r="O572" s="1"/>
      <c r="R572" s="1"/>
      <c r="S572"/>
      <c r="T572"/>
    </row>
    <row r="573" spans="13:20" x14ac:dyDescent="0.25">
      <c r="M573" s="1"/>
      <c r="N573" s="1"/>
      <c r="O573" s="1"/>
      <c r="R573" s="1"/>
      <c r="S573"/>
      <c r="T573"/>
    </row>
    <row r="574" spans="13:20" x14ac:dyDescent="0.25">
      <c r="M574" s="1"/>
      <c r="N574" s="1"/>
      <c r="O574" s="1"/>
      <c r="R574" s="1"/>
      <c r="S574"/>
      <c r="T574"/>
    </row>
    <row r="575" spans="13:20" x14ac:dyDescent="0.25">
      <c r="M575" s="1"/>
      <c r="N575" s="1"/>
      <c r="O575" s="1"/>
      <c r="R575" s="1"/>
      <c r="S575"/>
      <c r="T575"/>
    </row>
    <row r="576" spans="13:20" x14ac:dyDescent="0.25">
      <c r="M576" s="1"/>
      <c r="N576" s="1"/>
      <c r="O576" s="1"/>
      <c r="R576" s="1"/>
      <c r="S576"/>
      <c r="T576"/>
    </row>
    <row r="577" spans="13:20" x14ac:dyDescent="0.25">
      <c r="M577" s="1"/>
      <c r="N577" s="1"/>
      <c r="O577" s="1"/>
      <c r="R577" s="1"/>
      <c r="S577"/>
      <c r="T577"/>
    </row>
    <row r="578" spans="13:20" x14ac:dyDescent="0.25">
      <c r="M578" s="1"/>
      <c r="N578" s="1"/>
      <c r="O578" s="1"/>
      <c r="R578" s="1"/>
      <c r="S578"/>
      <c r="T578"/>
    </row>
    <row r="579" spans="13:20" x14ac:dyDescent="0.25">
      <c r="M579" s="1"/>
      <c r="N579" s="1"/>
      <c r="O579" s="1"/>
      <c r="R579" s="1"/>
      <c r="S579"/>
      <c r="T579"/>
    </row>
    <row r="580" spans="13:20" x14ac:dyDescent="0.25">
      <c r="M580" s="1"/>
      <c r="N580" s="1"/>
      <c r="O580" s="1"/>
      <c r="R580" s="1"/>
      <c r="S580"/>
      <c r="T580"/>
    </row>
    <row r="581" spans="13:20" x14ac:dyDescent="0.25">
      <c r="M581" s="1"/>
      <c r="N581" s="1"/>
      <c r="O581" s="1"/>
      <c r="R581" s="1"/>
      <c r="S581"/>
      <c r="T581"/>
    </row>
    <row r="582" spans="13:20" x14ac:dyDescent="0.25">
      <c r="M582" s="1"/>
      <c r="N582" s="1"/>
      <c r="O582" s="1"/>
      <c r="R582" s="1"/>
      <c r="S582"/>
      <c r="T582"/>
    </row>
    <row r="583" spans="13:20" x14ac:dyDescent="0.25">
      <c r="M583" s="1"/>
      <c r="N583" s="1"/>
      <c r="O583" s="1"/>
      <c r="R583" s="1"/>
      <c r="S583"/>
      <c r="T583"/>
    </row>
    <row r="584" spans="13:20" x14ac:dyDescent="0.25">
      <c r="M584" s="1"/>
      <c r="N584" s="1"/>
      <c r="O584" s="1"/>
      <c r="R584" s="1"/>
      <c r="S584"/>
      <c r="T584"/>
    </row>
    <row r="585" spans="13:20" x14ac:dyDescent="0.25">
      <c r="M585" s="1"/>
      <c r="N585" s="1"/>
      <c r="O585" s="1"/>
      <c r="R585" s="1"/>
      <c r="S585"/>
      <c r="T585"/>
    </row>
    <row r="586" spans="13:20" x14ac:dyDescent="0.25">
      <c r="M586" s="1"/>
      <c r="N586" s="1"/>
      <c r="O586" s="1"/>
      <c r="R586" s="1"/>
      <c r="S586"/>
      <c r="T586"/>
    </row>
    <row r="587" spans="13:20" x14ac:dyDescent="0.25">
      <c r="M587" s="1"/>
      <c r="N587" s="1"/>
      <c r="O587" s="1"/>
      <c r="R587" s="1"/>
      <c r="S587"/>
      <c r="T587"/>
    </row>
    <row r="588" spans="13:20" x14ac:dyDescent="0.25">
      <c r="M588" s="1"/>
      <c r="N588" s="1"/>
      <c r="O588" s="1"/>
      <c r="R588" s="1"/>
      <c r="S588"/>
      <c r="T588"/>
    </row>
    <row r="589" spans="13:20" x14ac:dyDescent="0.25">
      <c r="M589" s="1"/>
      <c r="N589" s="1"/>
      <c r="O589" s="1"/>
      <c r="R589" s="1"/>
      <c r="S589"/>
      <c r="T589"/>
    </row>
    <row r="590" spans="13:20" x14ac:dyDescent="0.25">
      <c r="M590" s="1"/>
      <c r="N590" s="1"/>
      <c r="O590" s="1"/>
      <c r="R590" s="1"/>
      <c r="S590"/>
      <c r="T590"/>
    </row>
    <row r="591" spans="13:20" x14ac:dyDescent="0.25">
      <c r="M591" s="1"/>
      <c r="N591" s="1"/>
      <c r="O591" s="1"/>
      <c r="R591" s="1"/>
      <c r="S591"/>
      <c r="T591"/>
    </row>
    <row r="592" spans="13:20" x14ac:dyDescent="0.25">
      <c r="M592" s="1"/>
      <c r="N592" s="1"/>
      <c r="O592" s="1"/>
      <c r="R592" s="1"/>
      <c r="S592"/>
      <c r="T592"/>
    </row>
    <row r="593" spans="13:20" x14ac:dyDescent="0.25">
      <c r="M593" s="1"/>
      <c r="N593" s="1"/>
      <c r="O593" s="1"/>
      <c r="R593" s="1"/>
      <c r="S593"/>
      <c r="T593"/>
    </row>
    <row r="594" spans="13:20" x14ac:dyDescent="0.25">
      <c r="M594" s="1"/>
      <c r="N594" s="1"/>
      <c r="O594" s="1"/>
      <c r="R594" s="1"/>
      <c r="S594"/>
      <c r="T594"/>
    </row>
    <row r="595" spans="13:20" x14ac:dyDescent="0.25">
      <c r="M595" s="1"/>
      <c r="N595" s="1"/>
      <c r="O595" s="1"/>
      <c r="R595" s="1"/>
      <c r="S595"/>
      <c r="T595"/>
    </row>
    <row r="596" spans="13:20" x14ac:dyDescent="0.25">
      <c r="M596" s="1"/>
      <c r="N596" s="1"/>
      <c r="O596" s="1"/>
      <c r="R596" s="1"/>
      <c r="S596"/>
      <c r="T596"/>
    </row>
    <row r="597" spans="13:20" x14ac:dyDescent="0.25">
      <c r="M597" s="1"/>
      <c r="N597" s="1"/>
      <c r="O597" s="1"/>
      <c r="R597" s="1"/>
      <c r="S597"/>
      <c r="T597"/>
    </row>
    <row r="598" spans="13:20" x14ac:dyDescent="0.25">
      <c r="M598" s="1"/>
      <c r="N598" s="1"/>
      <c r="O598" s="1"/>
      <c r="R598" s="1"/>
      <c r="S598"/>
      <c r="T598"/>
    </row>
    <row r="599" spans="13:20" x14ac:dyDescent="0.25">
      <c r="M599" s="1"/>
      <c r="N599" s="1"/>
      <c r="O599" s="1"/>
      <c r="R599" s="1"/>
      <c r="S599"/>
      <c r="T599"/>
    </row>
    <row r="600" spans="13:20" x14ac:dyDescent="0.25">
      <c r="M600" s="1"/>
      <c r="N600" s="1"/>
      <c r="O600" s="1"/>
      <c r="R600" s="1"/>
      <c r="S600"/>
      <c r="T600"/>
    </row>
    <row r="601" spans="13:20" x14ac:dyDescent="0.25">
      <c r="M601" s="1"/>
      <c r="N601" s="1"/>
      <c r="O601" s="1"/>
      <c r="R601" s="1"/>
      <c r="S601"/>
      <c r="T601"/>
    </row>
    <row r="602" spans="13:20" x14ac:dyDescent="0.25">
      <c r="M602" s="1"/>
      <c r="N602" s="1"/>
      <c r="O602" s="1"/>
      <c r="R602" s="1"/>
      <c r="S602"/>
      <c r="T602"/>
    </row>
    <row r="603" spans="13:20" x14ac:dyDescent="0.25">
      <c r="M603" s="1"/>
      <c r="N603" s="1"/>
      <c r="O603" s="1"/>
      <c r="R603" s="1"/>
      <c r="S603"/>
      <c r="T603"/>
    </row>
    <row r="604" spans="13:20" x14ac:dyDescent="0.25">
      <c r="M604" s="1"/>
      <c r="N604" s="1"/>
      <c r="O604" s="1"/>
      <c r="R604" s="1"/>
      <c r="S604"/>
      <c r="T604"/>
    </row>
    <row r="605" spans="13:20" x14ac:dyDescent="0.25">
      <c r="M605" s="1"/>
      <c r="N605" s="1"/>
      <c r="O605" s="1"/>
      <c r="R605" s="1"/>
      <c r="S605"/>
      <c r="T605"/>
    </row>
    <row r="606" spans="13:20" x14ac:dyDescent="0.25">
      <c r="M606" s="1"/>
      <c r="N606" s="1"/>
      <c r="O606" s="1"/>
      <c r="R606" s="1"/>
      <c r="S606"/>
      <c r="T606"/>
    </row>
    <row r="607" spans="13:20" x14ac:dyDescent="0.25">
      <c r="M607" s="1"/>
      <c r="N607" s="1"/>
      <c r="O607" s="1"/>
      <c r="R607" s="1"/>
      <c r="S607"/>
      <c r="T607"/>
    </row>
    <row r="608" spans="13:20" x14ac:dyDescent="0.25">
      <c r="M608" s="1"/>
      <c r="N608" s="1"/>
      <c r="O608" s="1"/>
      <c r="R608" s="1"/>
      <c r="S608"/>
      <c r="T608"/>
    </row>
    <row r="609" spans="13:20" x14ac:dyDescent="0.25">
      <c r="M609" s="1"/>
      <c r="N609" s="1"/>
      <c r="O609" s="1"/>
      <c r="R609" s="1"/>
      <c r="S609"/>
      <c r="T609"/>
    </row>
    <row r="610" spans="13:20" x14ac:dyDescent="0.25">
      <c r="M610" s="1"/>
      <c r="N610" s="1"/>
      <c r="O610" s="1"/>
      <c r="R610" s="1"/>
      <c r="S610"/>
      <c r="T610"/>
    </row>
    <row r="611" spans="13:20" x14ac:dyDescent="0.25">
      <c r="M611" s="1"/>
      <c r="N611" s="1"/>
      <c r="O611" s="1"/>
      <c r="R611" s="1"/>
      <c r="S611"/>
      <c r="T611"/>
    </row>
    <row r="612" spans="13:20" x14ac:dyDescent="0.25">
      <c r="M612" s="1"/>
      <c r="N612" s="1"/>
      <c r="O612" s="1"/>
      <c r="R612" s="1"/>
      <c r="S612"/>
      <c r="T612"/>
    </row>
    <row r="613" spans="13:20" x14ac:dyDescent="0.25">
      <c r="M613" s="1"/>
      <c r="N613" s="1"/>
      <c r="O613" s="1"/>
      <c r="R613" s="1"/>
      <c r="S613"/>
      <c r="T613"/>
    </row>
    <row r="614" spans="13:20" x14ac:dyDescent="0.25">
      <c r="M614" s="1"/>
      <c r="N614" s="1"/>
      <c r="O614" s="1"/>
      <c r="R614" s="1"/>
      <c r="S614"/>
      <c r="T614"/>
    </row>
    <row r="615" spans="13:20" x14ac:dyDescent="0.25">
      <c r="M615" s="1"/>
      <c r="N615" s="1"/>
      <c r="O615" s="1"/>
      <c r="R615" s="1"/>
      <c r="S615"/>
      <c r="T615"/>
    </row>
    <row r="616" spans="13:20" x14ac:dyDescent="0.25">
      <c r="M616" s="1"/>
      <c r="N616" s="1"/>
      <c r="O616" s="1"/>
      <c r="R616" s="1"/>
      <c r="S616"/>
      <c r="T616"/>
    </row>
    <row r="617" spans="13:20" x14ac:dyDescent="0.25">
      <c r="M617" s="1"/>
      <c r="N617" s="1"/>
      <c r="O617" s="1"/>
      <c r="R617" s="1"/>
      <c r="S617"/>
      <c r="T617"/>
    </row>
    <row r="618" spans="13:20" x14ac:dyDescent="0.25">
      <c r="M618" s="1"/>
      <c r="N618" s="1"/>
      <c r="O618" s="1"/>
      <c r="R618" s="1"/>
      <c r="S618"/>
      <c r="T618"/>
    </row>
    <row r="619" spans="13:20" x14ac:dyDescent="0.25">
      <c r="M619" s="1"/>
      <c r="N619" s="1"/>
      <c r="O619" s="1"/>
      <c r="R619" s="1"/>
      <c r="S619"/>
      <c r="T619"/>
    </row>
    <row r="620" spans="13:20" x14ac:dyDescent="0.25">
      <c r="M620" s="1"/>
      <c r="N620" s="1"/>
      <c r="O620" s="1"/>
      <c r="R620" s="1"/>
      <c r="S620"/>
      <c r="T620"/>
    </row>
    <row r="621" spans="13:20" x14ac:dyDescent="0.25">
      <c r="M621" s="1"/>
      <c r="N621" s="1"/>
      <c r="O621" s="1"/>
      <c r="R621" s="1"/>
      <c r="S621"/>
      <c r="T621"/>
    </row>
    <row r="622" spans="13:20" x14ac:dyDescent="0.25">
      <c r="M622" s="1"/>
      <c r="N622" s="1"/>
      <c r="O622" s="1"/>
      <c r="R622" s="1"/>
      <c r="S622"/>
      <c r="T622"/>
    </row>
    <row r="623" spans="13:20" x14ac:dyDescent="0.25">
      <c r="M623" s="1"/>
      <c r="N623" s="1"/>
      <c r="O623" s="1"/>
      <c r="R623" s="1"/>
      <c r="S623"/>
      <c r="T623"/>
    </row>
    <row r="624" spans="13:20" x14ac:dyDescent="0.25">
      <c r="M624" s="1"/>
      <c r="N624" s="1"/>
      <c r="O624" s="1"/>
      <c r="R624" s="1"/>
      <c r="S624"/>
      <c r="T624"/>
    </row>
    <row r="625" spans="13:20" x14ac:dyDescent="0.25">
      <c r="M625" s="1"/>
      <c r="N625" s="1"/>
      <c r="O625" s="1"/>
      <c r="R625" s="1"/>
      <c r="S625"/>
      <c r="T625"/>
    </row>
    <row r="626" spans="13:20" x14ac:dyDescent="0.25">
      <c r="M626" s="1"/>
      <c r="N626" s="1"/>
      <c r="O626" s="1"/>
      <c r="R626" s="1"/>
      <c r="S626"/>
      <c r="T626"/>
    </row>
    <row r="627" spans="13:20" x14ac:dyDescent="0.25">
      <c r="M627" s="1"/>
      <c r="N627" s="1"/>
      <c r="O627" s="1"/>
      <c r="R627" s="1"/>
      <c r="S627"/>
      <c r="T627"/>
    </row>
    <row r="628" spans="13:20" x14ac:dyDescent="0.25">
      <c r="M628" s="1"/>
      <c r="N628" s="1"/>
      <c r="O628" s="1"/>
      <c r="R628" s="1"/>
      <c r="S628"/>
      <c r="T628"/>
    </row>
    <row r="629" spans="13:20" x14ac:dyDescent="0.25">
      <c r="M629" s="1"/>
      <c r="N629" s="1"/>
      <c r="O629" s="1"/>
      <c r="R629" s="1"/>
      <c r="S629"/>
      <c r="T629"/>
    </row>
    <row r="630" spans="13:20" x14ac:dyDescent="0.25">
      <c r="M630" s="1"/>
      <c r="N630" s="1"/>
      <c r="O630" s="1"/>
      <c r="R630" s="1"/>
      <c r="S630"/>
      <c r="T630"/>
    </row>
    <row r="631" spans="13:20" x14ac:dyDescent="0.25">
      <c r="M631" s="1"/>
      <c r="N631" s="1"/>
      <c r="O631" s="1"/>
      <c r="R631" s="1"/>
      <c r="S631"/>
      <c r="T631"/>
    </row>
    <row r="632" spans="13:20" x14ac:dyDescent="0.25">
      <c r="M632" s="1"/>
      <c r="N632" s="1"/>
      <c r="O632" s="1"/>
      <c r="R632" s="1"/>
      <c r="S632"/>
      <c r="T632"/>
    </row>
    <row r="633" spans="13:20" x14ac:dyDescent="0.25">
      <c r="M633" s="1"/>
      <c r="N633" s="1"/>
      <c r="O633" s="1"/>
      <c r="R633" s="1"/>
      <c r="S633"/>
      <c r="T633"/>
    </row>
    <row r="634" spans="13:20" x14ac:dyDescent="0.25">
      <c r="M634" s="1"/>
      <c r="N634" s="1"/>
      <c r="O634" s="1"/>
      <c r="R634" s="1"/>
      <c r="S634"/>
      <c r="T634"/>
    </row>
    <row r="635" spans="13:20" x14ac:dyDescent="0.25">
      <c r="M635" s="1"/>
      <c r="N635" s="1"/>
      <c r="O635" s="1"/>
      <c r="R635" s="1"/>
      <c r="S635"/>
      <c r="T635"/>
    </row>
    <row r="636" spans="13:20" x14ac:dyDescent="0.25">
      <c r="M636" s="1"/>
      <c r="N636" s="1"/>
      <c r="O636" s="1"/>
      <c r="R636" s="1"/>
      <c r="S636"/>
      <c r="T636"/>
    </row>
    <row r="637" spans="13:20" x14ac:dyDescent="0.25">
      <c r="M637" s="1"/>
      <c r="N637" s="1"/>
      <c r="O637" s="1"/>
      <c r="R637" s="1"/>
      <c r="S637"/>
      <c r="T637"/>
    </row>
    <row r="638" spans="13:20" x14ac:dyDescent="0.25">
      <c r="M638" s="1"/>
      <c r="N638" s="1"/>
      <c r="O638" s="1"/>
      <c r="R638" s="1"/>
      <c r="S638"/>
      <c r="T638"/>
    </row>
    <row r="639" spans="13:20" x14ac:dyDescent="0.25">
      <c r="M639" s="1"/>
      <c r="N639" s="1"/>
      <c r="O639" s="1"/>
      <c r="R639" s="1"/>
      <c r="S639"/>
      <c r="T639"/>
    </row>
    <row r="640" spans="13:20" x14ac:dyDescent="0.25">
      <c r="M640" s="1"/>
      <c r="N640" s="1"/>
      <c r="O640" s="1"/>
      <c r="R640" s="1"/>
      <c r="S640"/>
      <c r="T640"/>
    </row>
    <row r="641" spans="13:20" x14ac:dyDescent="0.25">
      <c r="M641" s="1"/>
      <c r="N641" s="1"/>
      <c r="O641" s="1"/>
      <c r="R641" s="1"/>
      <c r="S641"/>
      <c r="T641"/>
    </row>
    <row r="642" spans="13:20" x14ac:dyDescent="0.25">
      <c r="M642" s="1"/>
      <c r="N642" s="1"/>
      <c r="O642" s="1"/>
      <c r="R642" s="1"/>
      <c r="S642"/>
      <c r="T642"/>
    </row>
    <row r="643" spans="13:20" x14ac:dyDescent="0.25">
      <c r="M643" s="1"/>
      <c r="N643" s="1"/>
      <c r="O643" s="1"/>
      <c r="R643" s="1"/>
      <c r="S643"/>
      <c r="T643"/>
    </row>
    <row r="644" spans="13:20" x14ac:dyDescent="0.25">
      <c r="M644" s="1"/>
      <c r="N644" s="1"/>
      <c r="O644" s="1"/>
      <c r="R644" s="1"/>
      <c r="S644"/>
      <c r="T644"/>
    </row>
    <row r="645" spans="13:20" x14ac:dyDescent="0.25">
      <c r="M645" s="1"/>
      <c r="N645" s="1"/>
      <c r="O645" s="1"/>
      <c r="R645" s="1"/>
      <c r="S645"/>
      <c r="T645"/>
    </row>
    <row r="646" spans="13:20" x14ac:dyDescent="0.25">
      <c r="M646" s="1"/>
      <c r="N646" s="1"/>
      <c r="O646" s="1"/>
      <c r="R646" s="1"/>
      <c r="S646"/>
      <c r="T646"/>
    </row>
  </sheetData>
  <mergeCells count="37">
    <mergeCell ref="A37:H37"/>
    <mergeCell ref="B29:D29"/>
    <mergeCell ref="B30:D30"/>
    <mergeCell ref="B31:D31"/>
    <mergeCell ref="B32:D32"/>
    <mergeCell ref="B33:D33"/>
    <mergeCell ref="B34:D34"/>
    <mergeCell ref="B27:G27"/>
    <mergeCell ref="B15:D15"/>
    <mergeCell ref="B16:D16"/>
    <mergeCell ref="B17:D17"/>
    <mergeCell ref="B18:D18"/>
    <mergeCell ref="B19:D19"/>
    <mergeCell ref="B20:D20"/>
    <mergeCell ref="B21:D21"/>
    <mergeCell ref="B22:D22"/>
    <mergeCell ref="B23:D23"/>
    <mergeCell ref="A24:G24"/>
    <mergeCell ref="A26:G26"/>
    <mergeCell ref="B14:D14"/>
    <mergeCell ref="B5:D5"/>
    <mergeCell ref="A6:A8"/>
    <mergeCell ref="B6:D8"/>
    <mergeCell ref="E6:E8"/>
    <mergeCell ref="B9:D9"/>
    <mergeCell ref="B10:G10"/>
    <mergeCell ref="B11:D11"/>
    <mergeCell ref="B12:D12"/>
    <mergeCell ref="B13:D13"/>
    <mergeCell ref="F6:F8"/>
    <mergeCell ref="G6:G8"/>
    <mergeCell ref="A2:Z2"/>
    <mergeCell ref="B3:D3"/>
    <mergeCell ref="I3:M3"/>
    <mergeCell ref="O3:R3"/>
    <mergeCell ref="S3:V3"/>
    <mergeCell ref="W3:Z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6</vt:i4>
      </vt:variant>
    </vt:vector>
  </HeadingPairs>
  <TitlesOfParts>
    <vt:vector size="6" baseType="lpstr">
      <vt:lpstr>2020-22 TASARI OZET 1</vt:lpstr>
      <vt:lpstr>2020 ÖZET ÇALIŞMA  (2)</vt:lpstr>
      <vt:lpstr>2021-2023 YATIRIM İCM. TAV-KUR.</vt:lpstr>
      <vt:lpstr>2019 VALİLİK YATIRIM TEKLİF</vt:lpstr>
      <vt:lpstr>2020-2022 SUNUM  YATIRIM </vt:lpstr>
      <vt:lpstr>2020-2022 TASARI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2020-07-09T10:12:26Z</dcterms:modified>
</cp:coreProperties>
</file>